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chnicek\Desktop\NBS - ziskovosť poisťovní\"/>
    </mc:Choice>
  </mc:AlternateContent>
  <bookViews>
    <workbookView xWindow="0" yWindow="0" windowWidth="28800" windowHeight="12135"/>
  </bookViews>
  <sheets>
    <sheet name="Sumar" sheetId="1" r:id="rId1"/>
  </sheets>
  <externalReferences>
    <externalReference r:id="rId2"/>
    <externalReference r:id="rId3"/>
  </externalReferences>
  <definedNames>
    <definedName name="_AMO_UniqueIdentifier" hidden="1">"'b29d3abb-1834-4613-9b57-fa579300d2f8'"</definedName>
    <definedName name="DataRange">#REF!</definedName>
    <definedName name="DataRange2">#REF!</definedName>
    <definedName name="EUR">[1]EUR!$B$1</definedName>
    <definedName name="EUR_end">[1]EUR!$B$2</definedName>
    <definedName name="Euro">#REF!</definedName>
    <definedName name="ID_Branch">OFFSET(#REF!,1,MATCH("Branch",#REF!,0)-1,COUNTA(#REF!)-1,1)</definedName>
    <definedName name="ID_Col">OFFSET(#REF!,1,MATCH("EIOPA_Col",#REF!,0)-1,COUNTA(#REF!)-1,1)</definedName>
    <definedName name="ID_Row">OFFSET(#REF!,1,MATCH("EIOPA_Row",#REF!,0)-1,COUNTA(#REF!)-1,1)</definedName>
    <definedName name="ID_Table">OFFSET(#REF!,1,MATCH("Table",#REF!,0)-1,COUNTA(#REF!)-1,1)</definedName>
    <definedName name="ID_Type">OFFSET(#REF!,1,MATCH("Type",#REF!,0)-1,COUNTA(#REF!)-1,1)</definedName>
    <definedName name="ID_Val">OFFSET(#REF!,1,MATCH("EIOPA_Val",#REF!,0)-1,COUNTA(#REF!)-1,1)</definedName>
    <definedName name="years">'[2]Table of contents'!$E$21:$E$26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1" i="1" l="1"/>
  <c r="AI31" i="1"/>
  <c r="AH31" i="1"/>
  <c r="AG28" i="1" l="1"/>
  <c r="AJ29" i="1"/>
  <c r="AH29" i="1"/>
  <c r="AI29" i="1"/>
  <c r="AM28" i="1"/>
  <c r="AL28" i="1"/>
  <c r="AK28" i="1"/>
  <c r="AM27" i="1"/>
  <c r="AL27" i="1"/>
  <c r="AM26" i="1"/>
  <c r="AL26" i="1"/>
  <c r="AM25" i="1"/>
  <c r="AL25" i="1"/>
  <c r="AM24" i="1"/>
  <c r="AL24" i="1"/>
  <c r="AM23" i="1"/>
  <c r="AL23" i="1"/>
  <c r="AM22" i="1"/>
  <c r="AL22" i="1"/>
  <c r="AM21" i="1"/>
  <c r="AL21" i="1"/>
  <c r="AM20" i="1"/>
  <c r="AL20" i="1"/>
  <c r="AM19" i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M12" i="1"/>
  <c r="AL12" i="1"/>
  <c r="AM11" i="1"/>
  <c r="AL11" i="1"/>
  <c r="AM10" i="1"/>
  <c r="AL10" i="1"/>
  <c r="AM9" i="1"/>
  <c r="AL9" i="1"/>
  <c r="AM8" i="1"/>
  <c r="AL8" i="1"/>
  <c r="AM7" i="1"/>
  <c r="AL7" i="1"/>
  <c r="AM6" i="1"/>
  <c r="AL6" i="1"/>
  <c r="AM5" i="1"/>
  <c r="AL5" i="1"/>
  <c r="AM4" i="1"/>
  <c r="AL4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</calcChain>
</file>

<file path=xl/sharedStrings.xml><?xml version="1.0" encoding="utf-8"?>
<sst xmlns="http://schemas.openxmlformats.org/spreadsheetml/2006/main" count="51" uniqueCount="42">
  <si>
    <t>Gross premiums written  (in million euro)</t>
  </si>
  <si>
    <t>Gross technical provisions  (in million euro)</t>
  </si>
  <si>
    <t>Gross life assurance provision (in million euro)</t>
  </si>
  <si>
    <t>For life assurance policies where the investment risk is borne by the policyholder (in million euro)</t>
  </si>
  <si>
    <t>Gross life assurance provision + For life assurance policies where the investment risk is borne by the policyholder (in million euro)</t>
  </si>
  <si>
    <t>Total of capital and reserves  (in million euro)</t>
  </si>
  <si>
    <t>Profit or loss for the financial year (in million euro)</t>
  </si>
  <si>
    <t>Total balance sheet assets (in million euro)</t>
  </si>
  <si>
    <t>ROE</t>
  </si>
  <si>
    <t>ROA</t>
  </si>
  <si>
    <t>Kapitál a rezervné fondy / Celkové aktíva</t>
  </si>
  <si>
    <t>Počet obyvateľov</t>
  </si>
  <si>
    <t>Technická rezerva na obyvateľa</t>
  </si>
  <si>
    <t>Rezerva na životné poistenie na obyvateľa</t>
  </si>
  <si>
    <t xml:space="preserve">Predpísané poistné na obyvateľa  </t>
  </si>
  <si>
    <t>zmena %</t>
  </si>
  <si>
    <t>AT - Austria</t>
  </si>
  <si>
    <t>BE - Belgium</t>
  </si>
  <si>
    <t>CY - Cyprus</t>
  </si>
  <si>
    <t>CZ - Czech Republic</t>
  </si>
  <si>
    <t>DE - Germany</t>
  </si>
  <si>
    <t>DK - Denmark</t>
  </si>
  <si>
    <t>EE - Estonia</t>
  </si>
  <si>
    <t>ES - Spain</t>
  </si>
  <si>
    <t>FR - France</t>
  </si>
  <si>
    <t>HU - Hungary</t>
  </si>
  <si>
    <t>IS - Iceland</t>
  </si>
  <si>
    <t>IE - Ireland</t>
  </si>
  <si>
    <t>IT - Italy</t>
  </si>
  <si>
    <t>LI - Liechtenstein</t>
  </si>
  <si>
    <t>LT - Lithuania</t>
  </si>
  <si>
    <t>LV - Latvia</t>
  </si>
  <si>
    <t>MT - Malta</t>
  </si>
  <si>
    <t>NL - Netherlands</t>
  </si>
  <si>
    <t>NO - Norway</t>
  </si>
  <si>
    <t>PL - Poland</t>
  </si>
  <si>
    <t>PT - Portugal</t>
  </si>
  <si>
    <t>SE - Sweden</t>
  </si>
  <si>
    <t>SI - Slovenia</t>
  </si>
  <si>
    <t>SK - Slovakia</t>
  </si>
  <si>
    <t>Vážený priemer</t>
  </si>
  <si>
    <t>Priemer/SK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</si>
</sst>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164" formatCode="0.0%"/>
    <numFmt numFmtId="165" formatCode="_-* #,##0.00_-;\-* #,##0.00_-;_-* &quot;-&quot;??_-;_-@_-"/>
    <numFmt numFmtId="166" formatCode="_-* #,##0_-;\-* #,##0_-;_-* &quot;-&quot;??_-;_-@_-"/>
    <numFmt numFmtId="167" formatCode="0.0"/>
  </numFmts>
  <fonts count="7" x14ac:knownFonts="1"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41" fontId="0" fillId="0" borderId="1" xfId="0" applyNumberFormat="1" applyBorder="1"/>
    <xf numFmtId="164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Border="1"/>
    <xf numFmtId="0" fontId="0" fillId="12" borderId="1" xfId="0" applyFill="1" applyBorder="1"/>
    <xf numFmtId="41" fontId="0" fillId="12" borderId="1" xfId="0" applyNumberFormat="1" applyFill="1" applyBorder="1"/>
    <xf numFmtId="164" fontId="0" fillId="12" borderId="1" xfId="2" applyNumberFormat="1" applyFont="1" applyFill="1" applyBorder="1" applyAlignment="1">
      <alignment horizontal="center"/>
    </xf>
    <xf numFmtId="166" fontId="0" fillId="12" borderId="1" xfId="1" applyNumberFormat="1" applyFont="1" applyFill="1" applyBorder="1" applyAlignment="1">
      <alignment horizontal="center"/>
    </xf>
    <xf numFmtId="10" fontId="0" fillId="12" borderId="1" xfId="2" applyNumberFormat="1" applyFont="1" applyFill="1" applyBorder="1" applyAlignment="1">
      <alignment horizontal="center"/>
    </xf>
    <xf numFmtId="10" fontId="0" fillId="12" borderId="1" xfId="2" applyNumberFormat="1" applyFont="1" applyFill="1" applyBorder="1"/>
    <xf numFmtId="0" fontId="0" fillId="13" borderId="1" xfId="0" applyFill="1" applyBorder="1"/>
    <xf numFmtId="41" fontId="0" fillId="13" borderId="1" xfId="0" applyNumberFormat="1" applyFill="1" applyBorder="1"/>
    <xf numFmtId="164" fontId="0" fillId="13" borderId="1" xfId="2" applyNumberFormat="1" applyFont="1" applyFill="1" applyBorder="1" applyAlignment="1">
      <alignment horizontal="center"/>
    </xf>
    <xf numFmtId="166" fontId="0" fillId="13" borderId="1" xfId="1" applyNumberFormat="1" applyFont="1" applyFill="1" applyBorder="1" applyAlignment="1">
      <alignment horizontal="center"/>
    </xf>
    <xf numFmtId="10" fontId="0" fillId="13" borderId="1" xfId="2" applyNumberFormat="1" applyFont="1" applyFill="1" applyBorder="1" applyAlignment="1">
      <alignment horizontal="center"/>
    </xf>
    <xf numFmtId="10" fontId="0" fillId="13" borderId="1" xfId="2" applyNumberFormat="1" applyFont="1" applyFill="1" applyBorder="1"/>
    <xf numFmtId="41" fontId="0" fillId="0" borderId="0" xfId="0" applyNumberFormat="1"/>
    <xf numFmtId="0" fontId="6" fillId="0" borderId="1" xfId="0" applyFont="1" applyBorder="1"/>
    <xf numFmtId="41" fontId="6" fillId="0" borderId="1" xfId="0" applyNumberFormat="1" applyFont="1" applyBorder="1"/>
    <xf numFmtId="167" fontId="0" fillId="0" borderId="0" xfId="0" applyNumberFormat="1"/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</cellXfs>
  <cellStyles count="3">
    <cellStyle name="Čiarka" xfId="1" builtinId="3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14;ryggisafrit\Gagnalind2016_oryggisa9_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OnServ/EIOPA/Data%20Inconsistency/Data%20update/Spain/Insurance_quantitative_UpdateTool_v2d_ES_Extrac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"/>
      <sheetName val="Tafla 2 - Innlend starfsemi"/>
      <sheetName val="Tafla 2 - Erlend starfsemi"/>
      <sheetName val="Tafla 2 - Útíbú"/>
      <sheetName val="Vátryggingagreinar3.1"/>
      <sheetName val="Vátryggingagreinar3.2"/>
      <sheetName val="Vátryggingagreinar4"/>
      <sheetName val="Vátryggingagreinar5.1"/>
      <sheetName val="Vátryggingagreinar5.2"/>
      <sheetName val="Table6"/>
      <sheetName val="Table7"/>
      <sheetName val="Table8"/>
      <sheetName val="Ársreikningur 9"/>
      <sheetName val="Ársreikningur 9 - part II"/>
      <sheetName val="Tafla 10"/>
    </sheetNames>
    <sheetDataSet>
      <sheetData sheetId="0">
        <row r="1">
          <cell r="B1">
            <v>146.30000000000001</v>
          </cell>
        </row>
        <row r="2">
          <cell r="B2">
            <v>141.32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Table 1"/>
      <sheetName val="Table 2"/>
      <sheetName val="Table 3.1"/>
      <sheetName val="Table 3.2"/>
      <sheetName val="Table 4"/>
      <sheetName val="Table 5.1"/>
      <sheetName val="Table 5.2"/>
      <sheetName val="Table 6"/>
      <sheetName val="Table 7"/>
      <sheetName val="Table 8"/>
      <sheetName val="Table 9"/>
      <sheetName val="Table 10"/>
      <sheetName val="Stored_data"/>
      <sheetName val="Data-Spain"/>
      <sheetName val="Corrections-Spain"/>
    </sheetNames>
    <sheetDataSet>
      <sheetData sheetId="0">
        <row r="21">
          <cell r="E21">
            <v>2010</v>
          </cell>
        </row>
        <row r="22">
          <cell r="E22">
            <v>2009</v>
          </cell>
        </row>
        <row r="23">
          <cell r="E23">
            <v>2008</v>
          </cell>
        </row>
        <row r="24">
          <cell r="E24">
            <v>2007</v>
          </cell>
        </row>
        <row r="25">
          <cell r="E25">
            <v>2006</v>
          </cell>
        </row>
        <row r="26">
          <cell r="E26">
            <v>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1"/>
  <sheetViews>
    <sheetView tabSelected="1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C36" sqref="AC36"/>
    </sheetView>
  </sheetViews>
  <sheetFormatPr defaultRowHeight="11.25" x14ac:dyDescent="0.2"/>
  <cols>
    <col min="1" max="1" width="20.1640625" customWidth="1"/>
    <col min="2" max="2" width="12.5" customWidth="1"/>
    <col min="3" max="3" width="14.6640625" customWidth="1"/>
    <col min="4" max="4" width="15.83203125" customWidth="1"/>
    <col min="5" max="5" width="13.83203125" customWidth="1"/>
    <col min="6" max="6" width="17.5" customWidth="1"/>
    <col min="7" max="37" width="16.6640625" customWidth="1"/>
    <col min="38" max="38" width="10.83203125" customWidth="1"/>
    <col min="39" max="39" width="11.6640625" customWidth="1"/>
  </cols>
  <sheetData>
    <row r="2" spans="1:39" ht="60.75" customHeight="1" x14ac:dyDescent="0.25">
      <c r="A2" s="1"/>
      <c r="B2" s="41" t="s">
        <v>0</v>
      </c>
      <c r="C2" s="41"/>
      <c r="D2" s="41"/>
      <c r="E2" s="42" t="s">
        <v>1</v>
      </c>
      <c r="F2" s="42"/>
      <c r="G2" s="42"/>
      <c r="H2" s="43" t="s">
        <v>2</v>
      </c>
      <c r="I2" s="43"/>
      <c r="J2" s="43"/>
      <c r="K2" s="44" t="s">
        <v>3</v>
      </c>
      <c r="L2" s="44"/>
      <c r="M2" s="44"/>
      <c r="N2" s="45" t="s">
        <v>4</v>
      </c>
      <c r="O2" s="45"/>
      <c r="P2" s="45"/>
      <c r="Q2" s="46" t="s">
        <v>5</v>
      </c>
      <c r="R2" s="46"/>
      <c r="S2" s="46"/>
      <c r="T2" s="37" t="s">
        <v>6</v>
      </c>
      <c r="U2" s="37"/>
      <c r="V2" s="37"/>
      <c r="W2" s="38" t="s">
        <v>7</v>
      </c>
      <c r="X2" s="38"/>
      <c r="Y2" s="38"/>
      <c r="Z2" s="39" t="s">
        <v>8</v>
      </c>
      <c r="AA2" s="39"/>
      <c r="AB2" s="39"/>
      <c r="AC2" s="40" t="s">
        <v>9</v>
      </c>
      <c r="AD2" s="40"/>
      <c r="AE2" s="40"/>
      <c r="AF2" s="2" t="s">
        <v>10</v>
      </c>
      <c r="AG2" s="3" t="s">
        <v>11</v>
      </c>
      <c r="AH2" s="3" t="s">
        <v>12</v>
      </c>
      <c r="AI2" s="3" t="s">
        <v>13</v>
      </c>
      <c r="AJ2" s="3" t="s">
        <v>14</v>
      </c>
    </row>
    <row r="3" spans="1:39" ht="15.75" customHeight="1" x14ac:dyDescent="0.25">
      <c r="A3" s="1"/>
      <c r="B3" s="4">
        <v>2005</v>
      </c>
      <c r="C3" s="4">
        <v>2015</v>
      </c>
      <c r="D3" s="4" t="s">
        <v>15</v>
      </c>
      <c r="E3" s="5">
        <v>2005</v>
      </c>
      <c r="F3" s="5">
        <v>2015</v>
      </c>
      <c r="G3" s="5" t="s">
        <v>15</v>
      </c>
      <c r="H3" s="6">
        <v>2005</v>
      </c>
      <c r="I3" s="6">
        <v>2015</v>
      </c>
      <c r="J3" s="6" t="s">
        <v>15</v>
      </c>
      <c r="K3" s="7">
        <v>2005</v>
      </c>
      <c r="L3" s="7">
        <v>2015</v>
      </c>
      <c r="M3" s="7" t="s">
        <v>15</v>
      </c>
      <c r="N3" s="8">
        <v>2005</v>
      </c>
      <c r="O3" s="8">
        <v>2015</v>
      </c>
      <c r="P3" s="8" t="s">
        <v>15</v>
      </c>
      <c r="Q3" s="9">
        <v>2005</v>
      </c>
      <c r="R3" s="9">
        <v>2015</v>
      </c>
      <c r="S3" s="9" t="s">
        <v>15</v>
      </c>
      <c r="T3" s="10">
        <v>2005</v>
      </c>
      <c r="U3" s="10">
        <v>2015</v>
      </c>
      <c r="V3" s="10" t="s">
        <v>15</v>
      </c>
      <c r="W3" s="11">
        <v>2005</v>
      </c>
      <c r="X3" s="11">
        <v>2015</v>
      </c>
      <c r="Y3" s="11" t="s">
        <v>15</v>
      </c>
      <c r="Z3" s="12">
        <v>2005</v>
      </c>
      <c r="AA3" s="12">
        <v>2015</v>
      </c>
      <c r="AB3" s="12" t="s">
        <v>15</v>
      </c>
      <c r="AC3" s="13">
        <v>2005</v>
      </c>
      <c r="AD3" s="13">
        <v>2015</v>
      </c>
      <c r="AE3" s="13" t="s">
        <v>15</v>
      </c>
      <c r="AF3" s="14">
        <v>2015</v>
      </c>
      <c r="AG3" s="14">
        <v>2015</v>
      </c>
      <c r="AH3" s="14">
        <v>2015</v>
      </c>
      <c r="AI3" s="14">
        <v>2015</v>
      </c>
      <c r="AJ3" s="14">
        <v>2015</v>
      </c>
    </row>
    <row r="4" spans="1:39" ht="11.25" customHeight="1" x14ac:dyDescent="0.2">
      <c r="A4" s="15" t="s">
        <v>16</v>
      </c>
      <c r="B4" s="16">
        <v>15409</v>
      </c>
      <c r="C4" s="16">
        <v>17803</v>
      </c>
      <c r="D4" s="17">
        <v>0.15536374845869297</v>
      </c>
      <c r="E4" s="16">
        <v>63287</v>
      </c>
      <c r="F4" s="16">
        <v>91838</v>
      </c>
      <c r="G4" s="17">
        <v>0.45113530424889786</v>
      </c>
      <c r="H4" s="16">
        <v>46177</v>
      </c>
      <c r="I4" s="16">
        <v>55592</v>
      </c>
      <c r="J4" s="17">
        <v>0.20388938215994976</v>
      </c>
      <c r="K4" s="16">
        <v>5897</v>
      </c>
      <c r="L4" s="16">
        <v>18751</v>
      </c>
      <c r="M4" s="17">
        <v>2.1797524164829576</v>
      </c>
      <c r="N4" s="18">
        <v>52074</v>
      </c>
      <c r="O4" s="18">
        <v>74343</v>
      </c>
      <c r="P4" s="17">
        <v>0.42764143334485538</v>
      </c>
      <c r="Q4" s="16">
        <v>5049</v>
      </c>
      <c r="R4" s="16">
        <v>10066</v>
      </c>
      <c r="S4" s="17">
        <v>0.99366211130917015</v>
      </c>
      <c r="T4" s="16">
        <v>588</v>
      </c>
      <c r="U4" s="16">
        <v>475</v>
      </c>
      <c r="V4" s="17">
        <v>-0.19217687074829931</v>
      </c>
      <c r="W4" s="16">
        <v>70703</v>
      </c>
      <c r="X4" s="16">
        <v>104813</v>
      </c>
      <c r="Y4" s="17">
        <v>0.48244063193923881</v>
      </c>
      <c r="Z4" s="17">
        <v>0.11645870469399881</v>
      </c>
      <c r="AA4" s="17">
        <v>4.7188555533479039E-2</v>
      </c>
      <c r="AB4" s="17">
        <v>-0.59480439304670796</v>
      </c>
      <c r="AC4" s="19">
        <v>8.3164787915647152E-3</v>
      </c>
      <c r="AD4" s="19">
        <v>4.5318805873317243E-3</v>
      </c>
      <c r="AE4" s="17">
        <v>-0.45507218849300191</v>
      </c>
      <c r="AF4" s="20">
        <v>9.6037705246486596E-2</v>
      </c>
      <c r="AG4" s="15">
        <v>8.6</v>
      </c>
      <c r="AH4" s="16">
        <v>10678.837209302326</v>
      </c>
      <c r="AI4" s="16">
        <v>8644.5348837209312</v>
      </c>
      <c r="AJ4" s="16">
        <v>2070.1162790697676</v>
      </c>
      <c r="AK4" s="33">
        <f>AH4*AG4</f>
        <v>91838</v>
      </c>
      <c r="AL4" s="33">
        <f>AI4*AG4</f>
        <v>74343</v>
      </c>
      <c r="AM4" s="33">
        <f>AJ4*AG4</f>
        <v>17803</v>
      </c>
    </row>
    <row r="5" spans="1:39" ht="11.25" customHeight="1" x14ac:dyDescent="0.2">
      <c r="A5" s="15" t="s">
        <v>17</v>
      </c>
      <c r="B5" s="16">
        <v>33447</v>
      </c>
      <c r="C5" s="16">
        <v>26091</v>
      </c>
      <c r="D5" s="17">
        <v>-0.21993003856848148</v>
      </c>
      <c r="E5" s="16">
        <v>156543</v>
      </c>
      <c r="F5" s="16">
        <v>242482</v>
      </c>
      <c r="G5" s="17">
        <v>0.54898015241818543</v>
      </c>
      <c r="H5" s="16">
        <v>104219</v>
      </c>
      <c r="I5" s="16">
        <v>176819</v>
      </c>
      <c r="J5" s="17">
        <v>0.69661002312438236</v>
      </c>
      <c r="K5" s="16">
        <v>25037</v>
      </c>
      <c r="L5" s="16">
        <v>30452</v>
      </c>
      <c r="M5" s="17">
        <v>0.21627990573950553</v>
      </c>
      <c r="N5" s="18">
        <v>129256</v>
      </c>
      <c r="O5" s="18">
        <v>207271</v>
      </c>
      <c r="P5" s="17">
        <v>0.60356966020919722</v>
      </c>
      <c r="Q5" s="16">
        <v>10181.200000000001</v>
      </c>
      <c r="R5" s="16">
        <v>14062</v>
      </c>
      <c r="S5" s="17">
        <v>0.38117314265508967</v>
      </c>
      <c r="T5" s="16">
        <v>2381</v>
      </c>
      <c r="U5" s="16">
        <v>1161</v>
      </c>
      <c r="V5" s="17">
        <v>-0.51238975220495586</v>
      </c>
      <c r="W5" s="16">
        <v>198183</v>
      </c>
      <c r="X5" s="16">
        <v>321687</v>
      </c>
      <c r="Y5" s="17">
        <v>0.62318160488033791</v>
      </c>
      <c r="Z5" s="17">
        <v>0.23386241307507954</v>
      </c>
      <c r="AA5" s="17">
        <v>8.2562935571042523E-2</v>
      </c>
      <c r="AB5" s="17">
        <v>-0.64695936176568747</v>
      </c>
      <c r="AC5" s="19">
        <v>1.2014148539481186E-2</v>
      </c>
      <c r="AD5" s="19">
        <v>3.6090982849788771E-3</v>
      </c>
      <c r="AE5" s="17">
        <v>-0.69959599940698491</v>
      </c>
      <c r="AF5" s="20">
        <v>4.3713298952086969E-2</v>
      </c>
      <c r="AG5" s="15">
        <v>11.3</v>
      </c>
      <c r="AH5" s="16">
        <v>21458.58407079646</v>
      </c>
      <c r="AI5" s="16">
        <v>18342.566371681416</v>
      </c>
      <c r="AJ5" s="16">
        <v>2308.9380530973449</v>
      </c>
      <c r="AK5" s="33">
        <f t="shared" ref="AK5:AK27" si="0">AH5*AG5</f>
        <v>242482</v>
      </c>
      <c r="AL5" s="33">
        <f t="shared" ref="AL5:AL27" si="1">AI5*AG5</f>
        <v>207271</v>
      </c>
      <c r="AM5" s="33">
        <f t="shared" ref="AM5:AM27" si="2">AJ5*AG5</f>
        <v>26091</v>
      </c>
    </row>
    <row r="6" spans="1:39" x14ac:dyDescent="0.2">
      <c r="A6" s="15" t="s">
        <v>18</v>
      </c>
      <c r="B6" s="16">
        <v>712</v>
      </c>
      <c r="C6" s="16">
        <v>763.26700000000005</v>
      </c>
      <c r="D6" s="17">
        <v>7.2004213483146146E-2</v>
      </c>
      <c r="E6" s="16">
        <v>2779</v>
      </c>
      <c r="F6" s="16">
        <v>2681.8740000000003</v>
      </c>
      <c r="G6" s="17">
        <v>-3.4949982007916429E-2</v>
      </c>
      <c r="H6" s="16">
        <v>714</v>
      </c>
      <c r="I6" s="16">
        <v>838.43499999999995</v>
      </c>
      <c r="J6" s="17">
        <v>0.17427871148459376</v>
      </c>
      <c r="K6" s="16">
        <v>1413</v>
      </c>
      <c r="L6" s="16">
        <v>1280.1699999999998</v>
      </c>
      <c r="M6" s="17">
        <v>-9.4005661712668193E-2</v>
      </c>
      <c r="N6" s="18">
        <v>2127</v>
      </c>
      <c r="O6" s="18">
        <v>2118.6049999999996</v>
      </c>
      <c r="P6" s="17">
        <v>-3.9468735307947519E-3</v>
      </c>
      <c r="Q6" s="16">
        <v>416</v>
      </c>
      <c r="R6" s="16">
        <v>748.98599999999999</v>
      </c>
      <c r="S6" s="17">
        <v>0.80044711538461533</v>
      </c>
      <c r="T6" s="16">
        <v>35</v>
      </c>
      <c r="U6" s="16">
        <v>83.085999999999984</v>
      </c>
      <c r="V6" s="17">
        <v>1.3738857142857139</v>
      </c>
      <c r="W6" s="16">
        <v>3183</v>
      </c>
      <c r="X6" s="16">
        <v>3575</v>
      </c>
      <c r="Y6" s="17">
        <v>0.12315425699026077</v>
      </c>
      <c r="Z6" s="17">
        <v>8.4134615384615391E-2</v>
      </c>
      <c r="AA6" s="17">
        <v>0.11093131246778977</v>
      </c>
      <c r="AB6" s="17">
        <v>0.31849788533144402</v>
      </c>
      <c r="AC6" s="19">
        <v>1.0995915802701853E-2</v>
      </c>
      <c r="AD6" s="19">
        <v>2.3240839160839157E-2</v>
      </c>
      <c r="AE6" s="17">
        <v>1.1135883156843154</v>
      </c>
      <c r="AF6" s="20">
        <v>0.20950657342657342</v>
      </c>
      <c r="AG6" s="15">
        <v>0.8</v>
      </c>
      <c r="AH6" s="16">
        <v>3352.3425000000002</v>
      </c>
      <c r="AI6" s="16">
        <v>2648.2562499999995</v>
      </c>
      <c r="AJ6" s="16">
        <v>954.08375000000001</v>
      </c>
      <c r="AK6" s="33">
        <f t="shared" si="0"/>
        <v>2681.8740000000003</v>
      </c>
      <c r="AL6" s="33">
        <f t="shared" si="1"/>
        <v>2118.6049999999996</v>
      </c>
      <c r="AM6" s="33">
        <f t="shared" si="2"/>
        <v>763.26700000000005</v>
      </c>
    </row>
    <row r="7" spans="1:39" x14ac:dyDescent="0.2">
      <c r="A7" s="21" t="s">
        <v>19</v>
      </c>
      <c r="B7" s="22">
        <v>4036</v>
      </c>
      <c r="C7" s="22">
        <v>5679</v>
      </c>
      <c r="D7" s="23">
        <v>0.40708622398414274</v>
      </c>
      <c r="E7" s="22">
        <v>8218</v>
      </c>
      <c r="F7" s="22">
        <v>13303</v>
      </c>
      <c r="G7" s="23">
        <v>0.61876368946215621</v>
      </c>
      <c r="H7" s="22">
        <v>4763</v>
      </c>
      <c r="I7" s="22">
        <v>6553</v>
      </c>
      <c r="J7" s="23">
        <v>0.37581356288053747</v>
      </c>
      <c r="K7" s="22">
        <v>428</v>
      </c>
      <c r="L7" s="22">
        <v>3092</v>
      </c>
      <c r="M7" s="23">
        <v>6.2242990654205608</v>
      </c>
      <c r="N7" s="24">
        <v>5191</v>
      </c>
      <c r="O7" s="24">
        <v>9645</v>
      </c>
      <c r="P7" s="23">
        <v>0.85802350221537271</v>
      </c>
      <c r="Q7" s="22">
        <v>1982</v>
      </c>
      <c r="R7" s="22">
        <v>2996</v>
      </c>
      <c r="S7" s="23">
        <v>0.51160443995963678</v>
      </c>
      <c r="T7" s="22">
        <v>276</v>
      </c>
      <c r="U7" s="22">
        <v>274</v>
      </c>
      <c r="V7" s="23">
        <v>-7.246376811594203E-3</v>
      </c>
      <c r="W7" s="22">
        <v>10708</v>
      </c>
      <c r="X7" s="22">
        <v>17876</v>
      </c>
      <c r="Y7" s="23">
        <v>0.6694060515502428</v>
      </c>
      <c r="Z7" s="23">
        <v>0.13925327951564076</v>
      </c>
      <c r="AA7" s="23">
        <v>9.1455273698264353E-2</v>
      </c>
      <c r="AB7" s="23">
        <v>-0.3432450997465219</v>
      </c>
      <c r="AC7" s="25">
        <v>2.5775121404557341E-2</v>
      </c>
      <c r="AD7" s="25">
        <v>1.5327813828597001E-2</v>
      </c>
      <c r="AE7" s="23">
        <v>-0.40532525189631635</v>
      </c>
      <c r="AF7" s="26">
        <v>0.16759901543969569</v>
      </c>
      <c r="AG7" s="21">
        <v>10.5</v>
      </c>
      <c r="AH7" s="22">
        <v>1266.952380952381</v>
      </c>
      <c r="AI7" s="22">
        <v>918.57142857142856</v>
      </c>
      <c r="AJ7" s="22">
        <v>540.85714285714289</v>
      </c>
      <c r="AK7" s="33">
        <f t="shared" si="0"/>
        <v>13303</v>
      </c>
      <c r="AL7" s="33">
        <f t="shared" si="1"/>
        <v>9645</v>
      </c>
      <c r="AM7" s="33">
        <f t="shared" si="2"/>
        <v>5679</v>
      </c>
    </row>
    <row r="8" spans="1:39" x14ac:dyDescent="0.2">
      <c r="A8" s="15" t="s">
        <v>20</v>
      </c>
      <c r="B8" s="16">
        <v>163188.50200000001</v>
      </c>
      <c r="C8" s="16">
        <v>202604.062405</v>
      </c>
      <c r="D8" s="17">
        <v>0.24153393114056526</v>
      </c>
      <c r="E8" s="16">
        <v>869774.44900000002</v>
      </c>
      <c r="F8" s="16">
        <v>1314464.575523</v>
      </c>
      <c r="G8" s="17">
        <v>0.51127062542969681</v>
      </c>
      <c r="H8" s="16">
        <v>664049.60100000002</v>
      </c>
      <c r="I8" s="16">
        <v>1001615.115919</v>
      </c>
      <c r="J8" s="17">
        <v>0.50834382613987894</v>
      </c>
      <c r="K8" s="16">
        <v>27850.02</v>
      </c>
      <c r="L8" s="16">
        <v>95114.813395999998</v>
      </c>
      <c r="M8" s="17">
        <v>2.4152511702325525</v>
      </c>
      <c r="N8" s="18">
        <v>691899.62100000004</v>
      </c>
      <c r="O8" s="18">
        <v>1096729.9293150001</v>
      </c>
      <c r="P8" s="17">
        <v>0.5850997688507189</v>
      </c>
      <c r="Q8" s="16">
        <v>41316.966000000008</v>
      </c>
      <c r="R8" s="16">
        <v>54026.893204</v>
      </c>
      <c r="S8" s="17">
        <v>0.30762005138518617</v>
      </c>
      <c r="T8" s="16">
        <v>2565.4839999999999</v>
      </c>
      <c r="U8" s="16">
        <v>2048.6850420000001</v>
      </c>
      <c r="V8" s="17">
        <v>-0.20144306415475594</v>
      </c>
      <c r="W8" s="16">
        <v>1103501.8659999999</v>
      </c>
      <c r="X8" s="16">
        <v>1662398.8214950003</v>
      </c>
      <c r="Y8" s="17">
        <v>0.50647576838352204</v>
      </c>
      <c r="Z8" s="17">
        <v>6.2092749017437519E-2</v>
      </c>
      <c r="AA8" s="17">
        <v>3.7919727019363775E-2</v>
      </c>
      <c r="AB8" s="17">
        <v>-0.38930506992507657</v>
      </c>
      <c r="AC8" s="19">
        <v>2.3248569658512932E-3</v>
      </c>
      <c r="AD8" s="19">
        <v>1.2323667555043207E-3</v>
      </c>
      <c r="AE8" s="17">
        <v>-0.46991717184929488</v>
      </c>
      <c r="AF8" s="20">
        <v>3.249935725737188E-2</v>
      </c>
      <c r="AG8" s="15">
        <v>81.2</v>
      </c>
      <c r="AH8" s="16">
        <v>16187.987383288177</v>
      </c>
      <c r="AI8" s="16">
        <v>13506.526223091134</v>
      </c>
      <c r="AJ8" s="16">
        <v>2495.1239212438422</v>
      </c>
      <c r="AK8" s="33">
        <f t="shared" si="0"/>
        <v>1314464.575523</v>
      </c>
      <c r="AL8" s="33">
        <f t="shared" si="1"/>
        <v>1096729.9293150001</v>
      </c>
      <c r="AM8" s="33">
        <f t="shared" si="2"/>
        <v>202604.062405</v>
      </c>
    </row>
    <row r="9" spans="1:39" x14ac:dyDescent="0.2">
      <c r="A9" s="15" t="s">
        <v>21</v>
      </c>
      <c r="B9" s="16">
        <v>16602</v>
      </c>
      <c r="C9" s="16">
        <v>27611</v>
      </c>
      <c r="D9" s="17">
        <v>0.66311287796651008</v>
      </c>
      <c r="E9" s="16">
        <v>162225.70399999997</v>
      </c>
      <c r="F9" s="16">
        <v>313311.95470000006</v>
      </c>
      <c r="G9" s="17">
        <v>0.93133361097942979</v>
      </c>
      <c r="H9" s="16">
        <v>118161.46939999999</v>
      </c>
      <c r="I9" s="16">
        <v>142912.31089999998</v>
      </c>
      <c r="J9" s="17">
        <v>0.20946626362789628</v>
      </c>
      <c r="K9" s="16">
        <v>6363.24</v>
      </c>
      <c r="L9" s="16">
        <v>111262.3578</v>
      </c>
      <c r="M9" s="17">
        <v>16.485173873686989</v>
      </c>
      <c r="N9" s="18">
        <v>124524.70939999999</v>
      </c>
      <c r="O9" s="18">
        <v>254174.66869999998</v>
      </c>
      <c r="P9" s="17">
        <v>1.0411584971745373</v>
      </c>
      <c r="Q9" s="16">
        <v>22909.78</v>
      </c>
      <c r="R9" s="16">
        <v>28011.902399999999</v>
      </c>
      <c r="S9" s="17">
        <v>0.22270499323869547</v>
      </c>
      <c r="T9" s="16">
        <v>3322.0899999999997</v>
      </c>
      <c r="U9" s="16">
        <v>1508.0663</v>
      </c>
      <c r="V9" s="17">
        <v>-0.54604893305118163</v>
      </c>
      <c r="W9" s="16">
        <v>195506</v>
      </c>
      <c r="X9" s="16">
        <v>388694.62510000006</v>
      </c>
      <c r="Y9" s="17">
        <v>0.98814678373042297</v>
      </c>
      <c r="Z9" s="17">
        <v>0.1450075033457327</v>
      </c>
      <c r="AA9" s="17">
        <v>5.3836625533865916E-2</v>
      </c>
      <c r="AB9" s="17">
        <v>-0.62873213942931983</v>
      </c>
      <c r="AC9" s="19">
        <v>1.6992266222008529E-2</v>
      </c>
      <c r="AD9" s="19">
        <v>3.8798228805248269E-3</v>
      </c>
      <c r="AE9" s="17">
        <v>-0.77167125150736826</v>
      </c>
      <c r="AF9" s="20">
        <v>7.2066605996399705E-2</v>
      </c>
      <c r="AG9" s="15">
        <v>5.6</v>
      </c>
      <c r="AH9" s="16">
        <v>55948.563339285727</v>
      </c>
      <c r="AI9" s="16">
        <v>45388.33369642857</v>
      </c>
      <c r="AJ9" s="16">
        <v>4930.5357142857147</v>
      </c>
      <c r="AK9" s="33">
        <f t="shared" si="0"/>
        <v>313311.95470000006</v>
      </c>
      <c r="AL9" s="33">
        <f t="shared" si="1"/>
        <v>254174.66869999998</v>
      </c>
      <c r="AM9" s="33">
        <f t="shared" si="2"/>
        <v>27611</v>
      </c>
    </row>
    <row r="10" spans="1:39" x14ac:dyDescent="0.2">
      <c r="A10" s="21" t="s">
        <v>22</v>
      </c>
      <c r="B10" s="22">
        <v>253</v>
      </c>
      <c r="C10" s="22">
        <v>363</v>
      </c>
      <c r="D10" s="23">
        <v>0.43478260869565216</v>
      </c>
      <c r="E10" s="22">
        <v>326</v>
      </c>
      <c r="F10" s="22">
        <v>1270.0999999999999</v>
      </c>
      <c r="G10" s="23">
        <v>2.8960122699386499</v>
      </c>
      <c r="H10" s="22">
        <v>119</v>
      </c>
      <c r="I10" s="22">
        <v>359</v>
      </c>
      <c r="J10" s="23">
        <v>2.0168067226890756</v>
      </c>
      <c r="K10" s="22">
        <v>81</v>
      </c>
      <c r="L10" s="22">
        <v>566</v>
      </c>
      <c r="M10" s="23">
        <v>5.9876543209876543</v>
      </c>
      <c r="N10" s="24">
        <v>200</v>
      </c>
      <c r="O10" s="24">
        <v>925</v>
      </c>
      <c r="P10" s="23">
        <v>3.625</v>
      </c>
      <c r="Q10" s="22">
        <v>131</v>
      </c>
      <c r="R10" s="22">
        <v>384</v>
      </c>
      <c r="S10" s="23">
        <v>1.9312977099236641</v>
      </c>
      <c r="T10" s="22">
        <v>38</v>
      </c>
      <c r="U10" s="22">
        <v>56</v>
      </c>
      <c r="V10" s="23">
        <v>0.47368421052631576</v>
      </c>
      <c r="W10" s="22">
        <v>443</v>
      </c>
      <c r="X10" s="22">
        <v>1718.6999999999998</v>
      </c>
      <c r="Y10" s="23">
        <v>2.8796839729119634</v>
      </c>
      <c r="Z10" s="23">
        <v>0.29007633587786258</v>
      </c>
      <c r="AA10" s="23">
        <v>0.14583333333333334</v>
      </c>
      <c r="AB10" s="23">
        <v>-0.49725877192982448</v>
      </c>
      <c r="AC10" s="25">
        <v>8.5778781038374718E-2</v>
      </c>
      <c r="AD10" s="25">
        <v>3.2582766044103102E-2</v>
      </c>
      <c r="AE10" s="23">
        <v>-0.62015354322269278</v>
      </c>
      <c r="AF10" s="26">
        <v>0.22342468144527844</v>
      </c>
      <c r="AG10" s="21">
        <v>1.3</v>
      </c>
      <c r="AH10" s="22">
        <v>976.99999999999989</v>
      </c>
      <c r="AI10" s="22">
        <v>711.53846153846155</v>
      </c>
      <c r="AJ10" s="22">
        <v>279.23076923076923</v>
      </c>
      <c r="AK10" s="33">
        <f t="shared" si="0"/>
        <v>1270.0999999999999</v>
      </c>
      <c r="AL10" s="33">
        <f t="shared" si="1"/>
        <v>925</v>
      </c>
      <c r="AM10" s="33">
        <f t="shared" si="2"/>
        <v>363</v>
      </c>
    </row>
    <row r="11" spans="1:39" x14ac:dyDescent="0.2">
      <c r="A11" s="15" t="s">
        <v>23</v>
      </c>
      <c r="B11" s="16">
        <v>49029</v>
      </c>
      <c r="C11" s="16">
        <v>59811.8</v>
      </c>
      <c r="D11" s="17">
        <v>0.21992698199025074</v>
      </c>
      <c r="E11" s="16">
        <v>157120</v>
      </c>
      <c r="F11" s="16">
        <v>203429.76075050671</v>
      </c>
      <c r="G11" s="17">
        <v>0.29474134897216597</v>
      </c>
      <c r="H11" s="16">
        <v>113833</v>
      </c>
      <c r="I11" s="16">
        <v>152679.92029735999</v>
      </c>
      <c r="J11" s="17">
        <v>0.34126237819753491</v>
      </c>
      <c r="K11" s="16">
        <v>9911</v>
      </c>
      <c r="L11" s="16">
        <v>14876.260037670001</v>
      </c>
      <c r="M11" s="17">
        <v>0.50098476820401583</v>
      </c>
      <c r="N11" s="18">
        <v>123744</v>
      </c>
      <c r="O11" s="18">
        <v>167556.18033502999</v>
      </c>
      <c r="P11" s="17">
        <v>0.35405498719154049</v>
      </c>
      <c r="Q11" s="16">
        <v>19090</v>
      </c>
      <c r="R11" s="16">
        <v>34839.629287496005</v>
      </c>
      <c r="S11" s="17">
        <v>0.82501986838638064</v>
      </c>
      <c r="T11" s="16">
        <v>3431</v>
      </c>
      <c r="U11" s="16">
        <v>3580.0687837822998</v>
      </c>
      <c r="V11" s="17">
        <v>4.3447619872427796E-2</v>
      </c>
      <c r="W11" s="16">
        <v>191437</v>
      </c>
      <c r="X11" s="16">
        <v>297510.30743273022</v>
      </c>
      <c r="Y11" s="17">
        <v>0.5540898960636147</v>
      </c>
      <c r="Z11" s="17">
        <v>0.17972760607647983</v>
      </c>
      <c r="AA11" s="17">
        <v>0.1027585211725313</v>
      </c>
      <c r="AB11" s="17">
        <v>-0.42825410399777836</v>
      </c>
      <c r="AC11" s="19">
        <v>1.7922345210173583E-2</v>
      </c>
      <c r="AD11" s="19">
        <v>1.2033427731211584E-2</v>
      </c>
      <c r="AE11" s="17">
        <v>-0.3285796255960502</v>
      </c>
      <c r="AF11" s="20">
        <v>0.11710394032439889</v>
      </c>
      <c r="AG11" s="15">
        <v>46.5</v>
      </c>
      <c r="AH11" s="16">
        <v>4374.8335645270263</v>
      </c>
      <c r="AI11" s="16">
        <v>3603.3587168823656</v>
      </c>
      <c r="AJ11" s="16">
        <v>1286.2752688172043</v>
      </c>
      <c r="AK11" s="33">
        <f t="shared" si="0"/>
        <v>203429.76075050671</v>
      </c>
      <c r="AL11" s="33">
        <f t="shared" si="1"/>
        <v>167556.18033502999</v>
      </c>
      <c r="AM11" s="33">
        <f t="shared" si="2"/>
        <v>59811.799999999996</v>
      </c>
    </row>
    <row r="12" spans="1:39" x14ac:dyDescent="0.2">
      <c r="A12" s="15" t="s">
        <v>24</v>
      </c>
      <c r="B12" s="16">
        <v>187633.04699999999</v>
      </c>
      <c r="C12" s="16">
        <v>225140.12075</v>
      </c>
      <c r="D12" s="17">
        <v>0.19989588374589479</v>
      </c>
      <c r="E12" s="16">
        <v>1104584.6839999999</v>
      </c>
      <c r="F12" s="16">
        <v>1853729.20459</v>
      </c>
      <c r="G12" s="17">
        <v>0.6782137498748807</v>
      </c>
      <c r="H12" s="16">
        <v>776912.77899999998</v>
      </c>
      <c r="I12" s="16">
        <v>1331536.4076999999</v>
      </c>
      <c r="J12" s="17">
        <v>0.713881459658678</v>
      </c>
      <c r="K12" s="16">
        <v>179163.77100000001</v>
      </c>
      <c r="L12" s="16">
        <v>288182.86346999998</v>
      </c>
      <c r="M12" s="17">
        <v>0.60848848995258065</v>
      </c>
      <c r="N12" s="18">
        <v>956076.55</v>
      </c>
      <c r="O12" s="18">
        <v>1619719.2711699998</v>
      </c>
      <c r="P12" s="17">
        <v>0.69413136549578558</v>
      </c>
      <c r="Q12" s="16">
        <v>74456.710000000006</v>
      </c>
      <c r="R12" s="16">
        <v>119522.76112</v>
      </c>
      <c r="S12" s="17">
        <v>0.60526514158361266</v>
      </c>
      <c r="T12" s="16">
        <v>7993.6509999999998</v>
      </c>
      <c r="U12" s="16">
        <v>10626.349279999999</v>
      </c>
      <c r="V12" s="17">
        <v>0.32934866433373172</v>
      </c>
      <c r="W12" s="16">
        <v>1266075.794</v>
      </c>
      <c r="X12" s="16">
        <v>2199344.8493500003</v>
      </c>
      <c r="Y12" s="17">
        <v>0.73713521715904495</v>
      </c>
      <c r="Z12" s="17">
        <v>0.10735971277806929</v>
      </c>
      <c r="AA12" s="17">
        <v>8.8906490951386405E-2</v>
      </c>
      <c r="AB12" s="17">
        <v>-0.17188218326206606</v>
      </c>
      <c r="AC12" s="19">
        <v>6.3137223204821815E-3</v>
      </c>
      <c r="AD12" s="19">
        <v>4.8315975928652282E-3</v>
      </c>
      <c r="AE12" s="17">
        <v>-0.23474658092086678</v>
      </c>
      <c r="AF12" s="20">
        <v>5.434471140590983E-2</v>
      </c>
      <c r="AG12" s="15">
        <v>66.400000000000006</v>
      </c>
      <c r="AH12" s="16">
        <v>27917.608502861443</v>
      </c>
      <c r="AI12" s="16">
        <v>24393.362517620477</v>
      </c>
      <c r="AJ12" s="16">
        <v>3390.6644691265055</v>
      </c>
      <c r="AK12" s="33">
        <f t="shared" si="0"/>
        <v>1853729.20459</v>
      </c>
      <c r="AL12" s="33">
        <f t="shared" si="1"/>
        <v>1619719.2711699998</v>
      </c>
      <c r="AM12" s="33">
        <f t="shared" si="2"/>
        <v>225140.12074999997</v>
      </c>
    </row>
    <row r="13" spans="1:39" x14ac:dyDescent="0.2">
      <c r="A13" s="15" t="s">
        <v>25</v>
      </c>
      <c r="B13" s="16">
        <v>2778</v>
      </c>
      <c r="C13" s="16">
        <v>2695.7982316876414</v>
      </c>
      <c r="D13" s="17">
        <v>-2.9590269370899418E-2</v>
      </c>
      <c r="E13" s="16">
        <v>4386.7927788549041</v>
      </c>
      <c r="F13" s="16">
        <v>6957.3843542411851</v>
      </c>
      <c r="G13" s="17">
        <v>0.58598427255943675</v>
      </c>
      <c r="H13" s="16">
        <v>2669</v>
      </c>
      <c r="I13" s="16">
        <v>2086.0223173224317</v>
      </c>
      <c r="J13" s="17">
        <v>-0.21842550868398961</v>
      </c>
      <c r="K13" s="16">
        <v>1383</v>
      </c>
      <c r="L13" s="16">
        <v>3427.9566715636179</v>
      </c>
      <c r="M13" s="17">
        <v>1.4786382296193912</v>
      </c>
      <c r="N13" s="18">
        <v>4052</v>
      </c>
      <c r="O13" s="18">
        <v>5513.9789888860496</v>
      </c>
      <c r="P13" s="17">
        <v>0.36080429143288489</v>
      </c>
      <c r="Q13" s="16">
        <v>784</v>
      </c>
      <c r="R13" s="16">
        <v>677.72548224322952</v>
      </c>
      <c r="S13" s="17">
        <v>-0.13555423183261542</v>
      </c>
      <c r="T13" s="16">
        <v>81</v>
      </c>
      <c r="U13" s="16">
        <v>144.08094340827796</v>
      </c>
      <c r="V13" s="17">
        <v>0.77877707911454275</v>
      </c>
      <c r="W13" s="16">
        <v>6444</v>
      </c>
      <c r="X13" s="16">
        <v>8174.5960654062346</v>
      </c>
      <c r="Y13" s="17">
        <v>0.26855929010028473</v>
      </c>
      <c r="Z13" s="17">
        <v>0.10331632653061225</v>
      </c>
      <c r="AA13" s="17">
        <v>0.21259484434815543</v>
      </c>
      <c r="AB13" s="17">
        <v>1.0577081230735044</v>
      </c>
      <c r="AC13" s="19">
        <v>1.2569832402234637E-2</v>
      </c>
      <c r="AD13" s="19">
        <v>1.762545112387983E-2</v>
      </c>
      <c r="AE13" s="17">
        <v>0.4022025560775509</v>
      </c>
      <c r="AF13" s="20">
        <v>8.2906296142419872E-2</v>
      </c>
      <c r="AG13" s="15">
        <v>9.8000000000000007</v>
      </c>
      <c r="AH13" s="16">
        <v>709.93717900420256</v>
      </c>
      <c r="AI13" s="16">
        <v>562.65091723327032</v>
      </c>
      <c r="AJ13" s="16">
        <v>275.08145221302459</v>
      </c>
      <c r="AK13" s="33">
        <f t="shared" si="0"/>
        <v>6957.384354241186</v>
      </c>
      <c r="AL13" s="33">
        <f t="shared" si="1"/>
        <v>5513.9789888860496</v>
      </c>
      <c r="AM13" s="33">
        <f t="shared" si="2"/>
        <v>2695.798231687641</v>
      </c>
    </row>
    <row r="14" spans="1:39" x14ac:dyDescent="0.2">
      <c r="A14" s="15" t="s">
        <v>26</v>
      </c>
      <c r="B14" s="16">
        <v>386</v>
      </c>
      <c r="C14" s="16">
        <v>404.17534518113462</v>
      </c>
      <c r="D14" s="17">
        <v>4.7086386479623363E-2</v>
      </c>
      <c r="E14" s="16">
        <v>801</v>
      </c>
      <c r="F14" s="16">
        <v>531.20221483158787</v>
      </c>
      <c r="G14" s="17">
        <v>-0.33682619871212499</v>
      </c>
      <c r="H14" s="16">
        <v>14</v>
      </c>
      <c r="I14" s="16">
        <v>10.126846872346448</v>
      </c>
      <c r="J14" s="17">
        <v>-0.27665379483239655</v>
      </c>
      <c r="K14" s="16">
        <v>66</v>
      </c>
      <c r="L14" s="16">
        <v>39.442308236626097</v>
      </c>
      <c r="M14" s="17">
        <v>-0.40238926914202883</v>
      </c>
      <c r="N14" s="18">
        <v>80</v>
      </c>
      <c r="O14" s="18">
        <v>49.569155108972545</v>
      </c>
      <c r="P14" s="17">
        <v>-0.38038556113784316</v>
      </c>
      <c r="Q14" s="16">
        <v>849.69500000000005</v>
      </c>
      <c r="R14" s="16">
        <v>573.29157939428251</v>
      </c>
      <c r="S14" s="17">
        <v>-0.3252972191265307</v>
      </c>
      <c r="T14" s="16">
        <v>286</v>
      </c>
      <c r="U14" s="16">
        <v>64.322535885167454</v>
      </c>
      <c r="V14" s="17">
        <v>-0.77509602837354041</v>
      </c>
      <c r="W14" s="16">
        <v>1461</v>
      </c>
      <c r="X14" s="16">
        <v>1165.7920747240305</v>
      </c>
      <c r="Y14" s="17">
        <v>-0.20205881264611192</v>
      </c>
      <c r="Z14" s="17">
        <v>0.33659136513690202</v>
      </c>
      <c r="AA14" s="17">
        <v>0.11219864061692331</v>
      </c>
      <c r="AB14" s="17">
        <v>-0.66666215405945228</v>
      </c>
      <c r="AC14" s="19">
        <v>0.19575633127994524</v>
      </c>
      <c r="AD14" s="19">
        <v>5.5174964112184463E-2</v>
      </c>
      <c r="AE14" s="17">
        <v>-0.71814467633600865</v>
      </c>
      <c r="AF14" s="20">
        <v>0.49176143141133777</v>
      </c>
      <c r="AG14" s="15">
        <v>0.35</v>
      </c>
      <c r="AH14" s="16">
        <v>1517.7206138045369</v>
      </c>
      <c r="AI14" s="16">
        <v>141.62615745420729</v>
      </c>
      <c r="AJ14" s="16">
        <v>1154.7867005175276</v>
      </c>
      <c r="AK14" s="33">
        <f t="shared" si="0"/>
        <v>531.20221483158787</v>
      </c>
      <c r="AL14" s="33">
        <f t="shared" si="1"/>
        <v>49.569155108972545</v>
      </c>
      <c r="AM14" s="33">
        <f t="shared" si="2"/>
        <v>404.17534518113462</v>
      </c>
    </row>
    <row r="15" spans="1:39" x14ac:dyDescent="0.2">
      <c r="A15" s="15" t="s">
        <v>27</v>
      </c>
      <c r="B15" s="16">
        <v>31092.77</v>
      </c>
      <c r="C15" s="16">
        <v>16533.616999999998</v>
      </c>
      <c r="D15" s="17">
        <v>-0.46824882440515919</v>
      </c>
      <c r="E15" s="16">
        <v>120291.43800000001</v>
      </c>
      <c r="F15" s="16">
        <v>261823.81900000002</v>
      </c>
      <c r="G15" s="17">
        <v>1.1765790097213733</v>
      </c>
      <c r="H15" s="16">
        <v>16510.705000000002</v>
      </c>
      <c r="I15" s="16">
        <v>20600.897000000001</v>
      </c>
      <c r="J15" s="17">
        <v>0.24772970021570845</v>
      </c>
      <c r="K15" s="16">
        <v>86774.599000000002</v>
      </c>
      <c r="L15" s="16">
        <v>173454.99100000001</v>
      </c>
      <c r="M15" s="17">
        <v>0.99891434819537461</v>
      </c>
      <c r="N15" s="18">
        <v>103285.304</v>
      </c>
      <c r="O15" s="18">
        <v>194055.88800000001</v>
      </c>
      <c r="P15" s="17">
        <v>0.87883348825695473</v>
      </c>
      <c r="Q15" s="16">
        <v>8500.4710000000014</v>
      </c>
      <c r="R15" s="16">
        <v>12953.23</v>
      </c>
      <c r="S15" s="17">
        <v>0.52382497393379701</v>
      </c>
      <c r="T15" s="16">
        <v>2101.1999999999998</v>
      </c>
      <c r="U15" s="16">
        <v>693.91800000000001</v>
      </c>
      <c r="V15" s="17">
        <v>-0.669751570531125</v>
      </c>
      <c r="W15" s="16">
        <v>120961.246</v>
      </c>
      <c r="X15" s="16">
        <v>287224.43599999999</v>
      </c>
      <c r="Y15" s="17">
        <v>1.3745161818190927</v>
      </c>
      <c r="Z15" s="17">
        <v>0.24718630297074121</v>
      </c>
      <c r="AA15" s="17">
        <v>5.3571039810147741E-2</v>
      </c>
      <c r="AB15" s="17">
        <v>-0.78327666555015873</v>
      </c>
      <c r="AC15" s="19">
        <v>1.7370852810163678E-2</v>
      </c>
      <c r="AD15" s="19">
        <v>2.4159434679854328E-3</v>
      </c>
      <c r="AE15" s="17">
        <v>-0.86091969724296646</v>
      </c>
      <c r="AF15" s="20">
        <v>4.509793867259957E-2</v>
      </c>
      <c r="AG15" s="15">
        <v>4.5999999999999996</v>
      </c>
      <c r="AH15" s="16">
        <v>56918.221521739142</v>
      </c>
      <c r="AI15" s="16">
        <v>42186.062608695654</v>
      </c>
      <c r="AJ15" s="16">
        <v>3594.264565217391</v>
      </c>
      <c r="AK15" s="33">
        <f t="shared" si="0"/>
        <v>261823.81900000005</v>
      </c>
      <c r="AL15" s="33">
        <f t="shared" si="1"/>
        <v>194055.88800000001</v>
      </c>
      <c r="AM15" s="33">
        <f t="shared" si="2"/>
        <v>16533.616999999998</v>
      </c>
    </row>
    <row r="16" spans="1:39" x14ac:dyDescent="0.2">
      <c r="A16" s="15" t="s">
        <v>28</v>
      </c>
      <c r="B16" s="16">
        <v>116789</v>
      </c>
      <c r="C16" s="16">
        <v>158913.92382699999</v>
      </c>
      <c r="D16" s="17">
        <v>0.36069256374316067</v>
      </c>
      <c r="E16" s="16">
        <v>433323</v>
      </c>
      <c r="F16" s="16">
        <v>647522.94499999995</v>
      </c>
      <c r="G16" s="17">
        <v>0.49431935299995605</v>
      </c>
      <c r="H16" s="16">
        <v>225880</v>
      </c>
      <c r="I16" s="16">
        <v>448675.272</v>
      </c>
      <c r="J16" s="17">
        <v>0.98634350982822738</v>
      </c>
      <c r="K16" s="16">
        <v>136413</v>
      </c>
      <c r="L16" s="16">
        <v>128023.326</v>
      </c>
      <c r="M16" s="17">
        <v>-6.1502012271557688E-2</v>
      </c>
      <c r="N16" s="18">
        <v>362293</v>
      </c>
      <c r="O16" s="18">
        <v>576698.598</v>
      </c>
      <c r="P16" s="17">
        <v>0.59180165777423244</v>
      </c>
      <c r="Q16" s="16">
        <v>50667</v>
      </c>
      <c r="R16" s="16">
        <v>66223.013000000006</v>
      </c>
      <c r="S16" s="17">
        <v>0.30702455247004967</v>
      </c>
      <c r="T16" s="16">
        <v>5694</v>
      </c>
      <c r="U16" s="16">
        <v>5708.9589999999998</v>
      </c>
      <c r="V16" s="17">
        <v>2.6271513874253308E-3</v>
      </c>
      <c r="W16" s="16">
        <v>498998.967</v>
      </c>
      <c r="X16" s="16">
        <v>762741.61499999999</v>
      </c>
      <c r="Y16" s="17">
        <v>0.52854347492066045</v>
      </c>
      <c r="Z16" s="17">
        <v>0.11238083959973948</v>
      </c>
      <c r="AA16" s="17">
        <v>8.6208082981666795E-2</v>
      </c>
      <c r="AB16" s="17">
        <v>-0.232893407019299</v>
      </c>
      <c r="AC16" s="19">
        <v>1.1410845265336991E-2</v>
      </c>
      <c r="AD16" s="19">
        <v>7.4847876236568004E-3</v>
      </c>
      <c r="AE16" s="17">
        <v>-0.34406369996151592</v>
      </c>
      <c r="AF16" s="20">
        <v>8.68223415343609E-2</v>
      </c>
      <c r="AG16" s="15">
        <v>60.8</v>
      </c>
      <c r="AH16" s="16">
        <v>10650.0484375</v>
      </c>
      <c r="AI16" s="16">
        <v>9485.1743092105262</v>
      </c>
      <c r="AJ16" s="16">
        <v>2613.715852417763</v>
      </c>
      <c r="AK16" s="33">
        <f t="shared" si="0"/>
        <v>647522.94499999995</v>
      </c>
      <c r="AL16" s="33">
        <f t="shared" si="1"/>
        <v>576698.598</v>
      </c>
      <c r="AM16" s="33">
        <f t="shared" si="2"/>
        <v>158913.92382699999</v>
      </c>
    </row>
    <row r="17" spans="1:39" x14ac:dyDescent="0.2">
      <c r="A17" s="15" t="s">
        <v>29</v>
      </c>
      <c r="B17" s="16">
        <v>288.48</v>
      </c>
      <c r="C17" s="16">
        <v>65</v>
      </c>
      <c r="D17" s="17">
        <v>-0.77468108707709371</v>
      </c>
      <c r="E17" s="16">
        <v>5633.79</v>
      </c>
      <c r="F17" s="16">
        <v>24846</v>
      </c>
      <c r="G17" s="17">
        <v>3.4101750331482004</v>
      </c>
      <c r="H17" s="16">
        <v>212.85599999999999</v>
      </c>
      <c r="I17" s="16">
        <v>871</v>
      </c>
      <c r="J17" s="17">
        <v>3.091968279024317</v>
      </c>
      <c r="K17" s="16">
        <v>5271.8530000000001</v>
      </c>
      <c r="L17" s="16">
        <v>22419</v>
      </c>
      <c r="M17" s="17">
        <v>3.2525844328360445</v>
      </c>
      <c r="N17" s="18">
        <v>5484.7089999999998</v>
      </c>
      <c r="O17" s="18">
        <v>23290</v>
      </c>
      <c r="P17" s="17">
        <v>3.2463510826189688</v>
      </c>
      <c r="Q17" s="16">
        <v>198.65900000000002</v>
      </c>
      <c r="R17" s="16">
        <v>854</v>
      </c>
      <c r="S17" s="17">
        <v>3.2988236123206094</v>
      </c>
      <c r="T17" s="16">
        <v>-0.7759999999999998</v>
      </c>
      <c r="U17" s="16">
        <v>26</v>
      </c>
      <c r="V17" s="17">
        <v>-34.505154639175267</v>
      </c>
      <c r="W17" s="16">
        <v>6206.1620000000003</v>
      </c>
      <c r="X17" s="16">
        <v>26790</v>
      </c>
      <c r="Y17" s="17">
        <v>3.3166775214697908</v>
      </c>
      <c r="Z17" s="17">
        <v>-3.9061910107269227E-3</v>
      </c>
      <c r="AA17" s="17">
        <v>3.0444964871194378E-2</v>
      </c>
      <c r="AB17" s="17">
        <v>-8.7940287066322238</v>
      </c>
      <c r="AC17" s="19">
        <v>-1.250370196588487E-4</v>
      </c>
      <c r="AD17" s="19">
        <v>9.7051138484509141E-4</v>
      </c>
      <c r="AE17" s="17">
        <v>-8.7617923675167315</v>
      </c>
      <c r="AF17" s="20">
        <v>3.1877566256065699E-2</v>
      </c>
      <c r="AG17" s="15">
        <v>3.5000000000000003E-2</v>
      </c>
      <c r="AH17" s="16">
        <v>709885.7142857142</v>
      </c>
      <c r="AI17" s="16">
        <v>665428.57142857136</v>
      </c>
      <c r="AJ17" s="16">
        <v>1857.1428571428569</v>
      </c>
      <c r="AK17" s="33">
        <f t="shared" si="0"/>
        <v>24846</v>
      </c>
      <c r="AL17" s="33">
        <f t="shared" si="1"/>
        <v>23290</v>
      </c>
      <c r="AM17" s="33">
        <f t="shared" si="2"/>
        <v>65</v>
      </c>
    </row>
    <row r="18" spans="1:39" x14ac:dyDescent="0.2">
      <c r="A18" s="21" t="s">
        <v>30</v>
      </c>
      <c r="B18" s="22">
        <v>306.71500000000003</v>
      </c>
      <c r="C18" s="22">
        <v>645</v>
      </c>
      <c r="D18" s="23">
        <v>1.1029294296007692</v>
      </c>
      <c r="E18" s="22">
        <v>429.14299999999992</v>
      </c>
      <c r="F18" s="22">
        <v>875.2</v>
      </c>
      <c r="G18" s="23">
        <v>1.0394134356147025</v>
      </c>
      <c r="H18" s="22">
        <v>152.34799999999998</v>
      </c>
      <c r="I18" s="22">
        <v>211.2</v>
      </c>
      <c r="J18" s="23">
        <v>0.38629978732900994</v>
      </c>
      <c r="K18" s="22">
        <v>61.36</v>
      </c>
      <c r="L18" s="22">
        <v>401.3</v>
      </c>
      <c r="M18" s="23">
        <v>5.5400912646675362</v>
      </c>
      <c r="N18" s="24">
        <v>213.70799999999997</v>
      </c>
      <c r="O18" s="24">
        <v>612.5</v>
      </c>
      <c r="P18" s="23">
        <v>1.8660602317180457</v>
      </c>
      <c r="Q18" s="22">
        <v>140.83399999999997</v>
      </c>
      <c r="R18" s="22">
        <v>197.2</v>
      </c>
      <c r="S18" s="23">
        <v>0.40023005808256545</v>
      </c>
      <c r="T18" s="22">
        <v>1.0350000000000001</v>
      </c>
      <c r="U18" s="22">
        <v>-13.2</v>
      </c>
      <c r="V18" s="23">
        <v>-13.753623188405795</v>
      </c>
      <c r="W18" s="22">
        <v>599.83799999999997</v>
      </c>
      <c r="X18" s="22">
        <v>1173.3999999999999</v>
      </c>
      <c r="Y18" s="23">
        <v>0.95619483927327031</v>
      </c>
      <c r="Z18" s="23">
        <v>7.3490776375023104E-3</v>
      </c>
      <c r="AA18" s="23">
        <v>-6.6937119675456389E-2</v>
      </c>
      <c r="AB18" s="23">
        <v>-10.108234118234996</v>
      </c>
      <c r="AC18" s="25">
        <v>1.7254658757864627E-3</v>
      </c>
      <c r="AD18" s="25">
        <v>-1.1249360831770923E-2</v>
      </c>
      <c r="AE18" s="23">
        <v>-7.5196078286065759</v>
      </c>
      <c r="AF18" s="26">
        <v>0.16805863303221408</v>
      </c>
      <c r="AG18" s="21">
        <v>2.9</v>
      </c>
      <c r="AH18" s="22">
        <v>301.79310344827587</v>
      </c>
      <c r="AI18" s="22">
        <v>211.20689655172416</v>
      </c>
      <c r="AJ18" s="22">
        <v>222.41379310344828</v>
      </c>
      <c r="AK18" s="33">
        <f t="shared" si="0"/>
        <v>875.2</v>
      </c>
      <c r="AL18" s="33">
        <f t="shared" si="1"/>
        <v>612.5</v>
      </c>
      <c r="AM18" s="33">
        <f t="shared" si="2"/>
        <v>645</v>
      </c>
    </row>
    <row r="19" spans="1:39" x14ac:dyDescent="0.2">
      <c r="A19" s="21" t="s">
        <v>31</v>
      </c>
      <c r="B19" s="22">
        <v>222.67500000000001</v>
      </c>
      <c r="C19" s="22">
        <v>374.11</v>
      </c>
      <c r="D19" s="23">
        <v>0.68007185359829347</v>
      </c>
      <c r="E19" s="22">
        <v>172.803</v>
      </c>
      <c r="F19" s="22">
        <v>400.348839</v>
      </c>
      <c r="G19" s="23">
        <v>1.3167933369212341</v>
      </c>
      <c r="H19" s="22">
        <v>29.899000000000001</v>
      </c>
      <c r="I19" s="22">
        <v>109.688031</v>
      </c>
      <c r="J19" s="23">
        <v>2.6686187163450281</v>
      </c>
      <c r="K19" s="22">
        <v>4.258</v>
      </c>
      <c r="L19" s="22">
        <v>0.394148</v>
      </c>
      <c r="M19" s="23">
        <v>-0.90743353687177075</v>
      </c>
      <c r="N19" s="24">
        <v>34.157000000000004</v>
      </c>
      <c r="O19" s="24">
        <v>110.082179</v>
      </c>
      <c r="P19" s="23">
        <v>2.2228292590098655</v>
      </c>
      <c r="Q19" s="22">
        <v>90.238</v>
      </c>
      <c r="R19" s="22">
        <v>159.59</v>
      </c>
      <c r="S19" s="23">
        <v>0.76854540215873579</v>
      </c>
      <c r="T19" s="22">
        <v>7.1550000000000011</v>
      </c>
      <c r="U19" s="22">
        <v>-0.88697599999999999</v>
      </c>
      <c r="V19" s="23">
        <v>-1.1239658979734453</v>
      </c>
      <c r="W19" s="22">
        <v>267.93899999999996</v>
      </c>
      <c r="X19" s="22">
        <v>643.69193299999995</v>
      </c>
      <c r="Y19" s="23">
        <v>1.4023823818107854</v>
      </c>
      <c r="Z19" s="23">
        <v>7.9290321150734741E-2</v>
      </c>
      <c r="AA19" s="23">
        <v>-5.5578419700482483E-3</v>
      </c>
      <c r="AB19" s="23">
        <v>-1.0700948348977237</v>
      </c>
      <c r="AC19" s="25">
        <v>2.6703839306707878E-2</v>
      </c>
      <c r="AD19" s="25">
        <v>-1.3779510889101046E-3</v>
      </c>
      <c r="AE19" s="23">
        <v>-1.051601235054016</v>
      </c>
      <c r="AF19" s="26">
        <v>0.2479291596155517</v>
      </c>
      <c r="AG19" s="21">
        <v>2</v>
      </c>
      <c r="AH19" s="22">
        <v>200.1744195</v>
      </c>
      <c r="AI19" s="22">
        <v>55.041089499999998</v>
      </c>
      <c r="AJ19" s="22">
        <v>187.05500000000001</v>
      </c>
      <c r="AK19" s="33">
        <f t="shared" si="0"/>
        <v>400.348839</v>
      </c>
      <c r="AL19" s="33">
        <f t="shared" si="1"/>
        <v>110.082179</v>
      </c>
      <c r="AM19" s="33">
        <f t="shared" si="2"/>
        <v>374.11</v>
      </c>
    </row>
    <row r="20" spans="1:39" x14ac:dyDescent="0.2">
      <c r="A20" s="15" t="s">
        <v>32</v>
      </c>
      <c r="B20" s="16">
        <v>249.99</v>
      </c>
      <c r="C20" s="16">
        <v>499.27922187000001</v>
      </c>
      <c r="D20" s="17">
        <v>0.99719677535101403</v>
      </c>
      <c r="E20" s="16">
        <v>1179.83</v>
      </c>
      <c r="F20" s="16">
        <v>5437</v>
      </c>
      <c r="G20" s="17">
        <v>3.608291024978175</v>
      </c>
      <c r="H20" s="16">
        <v>720.65</v>
      </c>
      <c r="I20" s="16">
        <v>2080</v>
      </c>
      <c r="J20" s="17">
        <v>1.8862832165406229</v>
      </c>
      <c r="K20" s="16">
        <v>104.55</v>
      </c>
      <c r="L20" s="16">
        <v>1262</v>
      </c>
      <c r="M20" s="17">
        <v>11.070779531324726</v>
      </c>
      <c r="N20" s="18">
        <v>825.19999999999993</v>
      </c>
      <c r="O20" s="18">
        <v>3342</v>
      </c>
      <c r="P20" s="17">
        <v>3.0499272903538541</v>
      </c>
      <c r="Q20" s="16">
        <v>350.12</v>
      </c>
      <c r="R20" s="16">
        <v>1883</v>
      </c>
      <c r="S20" s="17">
        <v>4.3781560607791619</v>
      </c>
      <c r="T20" s="16">
        <v>54.66</v>
      </c>
      <c r="U20" s="16">
        <v>185</v>
      </c>
      <c r="V20" s="17">
        <v>2.3845590925722653</v>
      </c>
      <c r="W20" s="16">
        <v>1469.24</v>
      </c>
      <c r="X20" s="16">
        <v>7621.3322319358595</v>
      </c>
      <c r="Y20" s="17">
        <v>4.187261599150486</v>
      </c>
      <c r="Z20" s="17">
        <v>0.15611790243345139</v>
      </c>
      <c r="AA20" s="17">
        <v>9.8247477429633565E-2</v>
      </c>
      <c r="AB20" s="17">
        <v>-0.37068410542145436</v>
      </c>
      <c r="AC20" s="19">
        <v>3.7202907625711247E-2</v>
      </c>
      <c r="AD20" s="19">
        <v>2.4273971317611619E-2</v>
      </c>
      <c r="AE20" s="17">
        <v>-0.34752488805913462</v>
      </c>
      <c r="AF20" s="20">
        <v>0.24706966481655501</v>
      </c>
      <c r="AG20" s="15">
        <v>0.4</v>
      </c>
      <c r="AH20" s="16">
        <v>13592.5</v>
      </c>
      <c r="AI20" s="16">
        <v>8355</v>
      </c>
      <c r="AJ20" s="16">
        <v>1248.1980546749999</v>
      </c>
      <c r="AK20" s="33">
        <f t="shared" si="0"/>
        <v>5437</v>
      </c>
      <c r="AL20" s="33">
        <f t="shared" si="1"/>
        <v>3342</v>
      </c>
      <c r="AM20" s="33">
        <f t="shared" si="2"/>
        <v>499.27922186999996</v>
      </c>
    </row>
    <row r="21" spans="1:39" x14ac:dyDescent="0.2">
      <c r="A21" s="15" t="s">
        <v>33</v>
      </c>
      <c r="B21" s="16">
        <v>48153</v>
      </c>
      <c r="C21" s="16">
        <v>72399</v>
      </c>
      <c r="D21" s="17">
        <v>0.50352002990467881</v>
      </c>
      <c r="E21" s="16">
        <v>267073</v>
      </c>
      <c r="F21" s="16">
        <v>378903</v>
      </c>
      <c r="G21" s="17">
        <v>0.4187244685909845</v>
      </c>
      <c r="H21" s="16">
        <v>139774</v>
      </c>
      <c r="I21" s="16">
        <v>193274</v>
      </c>
      <c r="J21" s="17">
        <v>0.38276074234120794</v>
      </c>
      <c r="K21" s="16">
        <v>91792</v>
      </c>
      <c r="L21" s="16">
        <v>110717</v>
      </c>
      <c r="M21" s="17">
        <v>0.20617265121143455</v>
      </c>
      <c r="N21" s="18">
        <v>231566</v>
      </c>
      <c r="O21" s="18">
        <v>303991</v>
      </c>
      <c r="P21" s="17">
        <v>0.31276180440997381</v>
      </c>
      <c r="Q21" s="16">
        <v>40387</v>
      </c>
      <c r="R21" s="16">
        <v>56257</v>
      </c>
      <c r="S21" s="17">
        <v>0.39294822591427936</v>
      </c>
      <c r="T21" s="16">
        <v>5699</v>
      </c>
      <c r="U21" s="16">
        <v>5133</v>
      </c>
      <c r="V21" s="17">
        <v>-9.9315669415686966E-2</v>
      </c>
      <c r="W21" s="16">
        <v>343044</v>
      </c>
      <c r="X21" s="16">
        <v>498228</v>
      </c>
      <c r="Y21" s="17">
        <v>0.4523734564662259</v>
      </c>
      <c r="Z21" s="17">
        <v>0.1411097630425632</v>
      </c>
      <c r="AA21" s="17">
        <v>9.124197877597455E-2</v>
      </c>
      <c r="AB21" s="17">
        <v>-0.3533971228592237</v>
      </c>
      <c r="AC21" s="19">
        <v>1.6613029232401676E-2</v>
      </c>
      <c r="AD21" s="19">
        <v>1.0302512102892651E-2</v>
      </c>
      <c r="AE21" s="17">
        <v>-0.37985348976579991</v>
      </c>
      <c r="AF21" s="20">
        <v>0.11291416781072119</v>
      </c>
      <c r="AG21" s="15">
        <v>16.899999999999999</v>
      </c>
      <c r="AH21" s="16">
        <v>22420.295857988167</v>
      </c>
      <c r="AI21" s="16">
        <v>17987.633136094675</v>
      </c>
      <c r="AJ21" s="16">
        <v>4283.9644970414201</v>
      </c>
      <c r="AK21" s="33">
        <f t="shared" si="0"/>
        <v>378903</v>
      </c>
      <c r="AL21" s="33">
        <f t="shared" si="1"/>
        <v>303991</v>
      </c>
      <c r="AM21" s="33">
        <f t="shared" si="2"/>
        <v>72399</v>
      </c>
    </row>
    <row r="22" spans="1:39" x14ac:dyDescent="0.2">
      <c r="A22" s="15" t="s">
        <v>34</v>
      </c>
      <c r="B22" s="16">
        <v>13677.627</v>
      </c>
      <c r="C22" s="16">
        <v>16139.116436219983</v>
      </c>
      <c r="D22" s="17">
        <v>0.17996465587341889</v>
      </c>
      <c r="E22" s="16">
        <v>78725.52</v>
      </c>
      <c r="F22" s="16">
        <v>146696.58540388814</v>
      </c>
      <c r="G22" s="17">
        <v>0.86339303194044481</v>
      </c>
      <c r="H22" s="16">
        <v>62036.213000000003</v>
      </c>
      <c r="I22" s="16">
        <v>111495.59528017466</v>
      </c>
      <c r="J22" s="17">
        <v>0.79726630444341684</v>
      </c>
      <c r="K22" s="16">
        <v>3672.4029999999998</v>
      </c>
      <c r="L22" s="16">
        <v>20403.784177149391</v>
      </c>
      <c r="M22" s="17">
        <v>4.5559763395110489</v>
      </c>
      <c r="N22" s="18">
        <v>65708.616000000009</v>
      </c>
      <c r="O22" s="18">
        <v>131899.37945732404</v>
      </c>
      <c r="P22" s="17">
        <v>1.0073376596050057</v>
      </c>
      <c r="Q22" s="16">
        <v>5452.277</v>
      </c>
      <c r="R22" s="16">
        <v>14156.711924316456</v>
      </c>
      <c r="S22" s="17">
        <v>1.5964770176417038</v>
      </c>
      <c r="T22" s="16">
        <v>1293.0550000000001</v>
      </c>
      <c r="U22" s="16">
        <v>1812.4376754340369</v>
      </c>
      <c r="V22" s="17">
        <v>0.40167098494189096</v>
      </c>
      <c r="W22" s="16">
        <v>88750.83</v>
      </c>
      <c r="X22" s="16">
        <v>144748.38551824514</v>
      </c>
      <c r="Y22" s="17">
        <v>0.63095247129796006</v>
      </c>
      <c r="Z22" s="17">
        <v>0.23715871368971167</v>
      </c>
      <c r="AA22" s="17">
        <v>0.12802673990426267</v>
      </c>
      <c r="AB22" s="17">
        <v>-0.4601643013135609</v>
      </c>
      <c r="AC22" s="19">
        <v>1.4569497547234207E-2</v>
      </c>
      <c r="AD22" s="19">
        <v>1.2521298036899929E-2</v>
      </c>
      <c r="AE22" s="17">
        <v>-0.14058134151119686</v>
      </c>
      <c r="AF22" s="20">
        <v>9.7802209493604617E-2</v>
      </c>
      <c r="AG22" s="15">
        <v>5.2</v>
      </c>
      <c r="AH22" s="16">
        <v>28210.881808440026</v>
      </c>
      <c r="AI22" s="16">
        <v>25365.265280254622</v>
      </c>
      <c r="AJ22" s="16">
        <v>3103.6762377346122</v>
      </c>
      <c r="AK22" s="33">
        <f t="shared" si="0"/>
        <v>146696.58540388814</v>
      </c>
      <c r="AL22" s="33">
        <f t="shared" si="1"/>
        <v>131899.37945732404</v>
      </c>
      <c r="AM22" s="33">
        <f t="shared" si="2"/>
        <v>16139.116436219983</v>
      </c>
    </row>
    <row r="23" spans="1:39" x14ac:dyDescent="0.2">
      <c r="A23" s="21" t="s">
        <v>35</v>
      </c>
      <c r="B23" s="22">
        <v>7705.6660000000002</v>
      </c>
      <c r="C23" s="22">
        <v>13820.540462989688</v>
      </c>
      <c r="D23" s="23">
        <v>0.79355560739197462</v>
      </c>
      <c r="E23" s="22">
        <v>16893.319</v>
      </c>
      <c r="F23" s="22">
        <v>31971.410474037999</v>
      </c>
      <c r="G23" s="23">
        <v>0.89254760855685022</v>
      </c>
      <c r="H23" s="22">
        <v>5978.8509999999997</v>
      </c>
      <c r="I23" s="22">
        <v>6347.8510281435701</v>
      </c>
      <c r="J23" s="23">
        <v>6.1717548763729105E-2</v>
      </c>
      <c r="K23" s="22">
        <v>4862.2560000000003</v>
      </c>
      <c r="L23" s="22">
        <v>12916.9971051719</v>
      </c>
      <c r="M23" s="23">
        <v>1.6565851541284333</v>
      </c>
      <c r="N23" s="24">
        <v>10841.107</v>
      </c>
      <c r="O23" s="24">
        <v>19264.84813331547</v>
      </c>
      <c r="P23" s="23">
        <v>0.77701854001768178</v>
      </c>
      <c r="Q23" s="22">
        <v>5755.71</v>
      </c>
      <c r="R23" s="22">
        <v>4319.9529739470909</v>
      </c>
      <c r="S23" s="23">
        <v>-0.24944916023442967</v>
      </c>
      <c r="T23" s="22">
        <v>1356.6379999999999</v>
      </c>
      <c r="U23" s="22">
        <v>1309.954501512645</v>
      </c>
      <c r="V23" s="23">
        <v>-3.4411168261065134E-2</v>
      </c>
      <c r="W23" s="22">
        <v>23216.056</v>
      </c>
      <c r="X23" s="22">
        <v>42017.8874166694</v>
      </c>
      <c r="Y23" s="23">
        <v>0.80986328671284213</v>
      </c>
      <c r="Z23" s="23">
        <v>0.23570298017099539</v>
      </c>
      <c r="AA23" s="23">
        <v>0.3032335095804885</v>
      </c>
      <c r="AB23" s="23">
        <v>0.2865068967753473</v>
      </c>
      <c r="AC23" s="25">
        <v>5.8435334580516168E-2</v>
      </c>
      <c r="AD23" s="25">
        <v>3.1176115270206514E-2</v>
      </c>
      <c r="AE23" s="23">
        <v>-0.46648520977919705</v>
      </c>
      <c r="AF23" s="26">
        <v>0.10281223639609431</v>
      </c>
      <c r="AG23" s="21">
        <v>38</v>
      </c>
      <c r="AH23" s="22">
        <v>841.35290721152626</v>
      </c>
      <c r="AI23" s="22">
        <v>506.9696877188282</v>
      </c>
      <c r="AJ23" s="22">
        <v>363.69843323657074</v>
      </c>
      <c r="AK23" s="33">
        <f t="shared" si="0"/>
        <v>31971.410474037999</v>
      </c>
      <c r="AL23" s="33">
        <f t="shared" si="1"/>
        <v>19264.84813331547</v>
      </c>
      <c r="AM23" s="33">
        <f t="shared" si="2"/>
        <v>13820.540462989688</v>
      </c>
    </row>
    <row r="24" spans="1:39" x14ac:dyDescent="0.2">
      <c r="A24" s="15" t="s">
        <v>36</v>
      </c>
      <c r="B24" s="16">
        <v>13306.493</v>
      </c>
      <c r="C24" s="16">
        <v>7368.6914088699996</v>
      </c>
      <c r="D24" s="17">
        <v>-0.44623339832140602</v>
      </c>
      <c r="E24" s="16">
        <v>38891.496079999997</v>
      </c>
      <c r="F24" s="16">
        <v>22757.297976769998</v>
      </c>
      <c r="G24" s="17">
        <v>-0.4148515672948625</v>
      </c>
      <c r="H24" s="16">
        <v>21926.55947</v>
      </c>
      <c r="I24" s="16">
        <v>16404.36942268</v>
      </c>
      <c r="J24" s="17">
        <v>-0.25184936354814264</v>
      </c>
      <c r="K24" s="16">
        <v>10624.686000000002</v>
      </c>
      <c r="L24" s="16">
        <v>98.376898330000003</v>
      </c>
      <c r="M24" s="17">
        <v>-0.99074072416540127</v>
      </c>
      <c r="N24" s="18">
        <v>32551.245470000002</v>
      </c>
      <c r="O24" s="18">
        <v>16502.74632101</v>
      </c>
      <c r="P24" s="17">
        <v>-0.49302258384493086</v>
      </c>
      <c r="Q24" s="16">
        <v>3256.6279999999997</v>
      </c>
      <c r="R24" s="16">
        <v>4269.0411197100002</v>
      </c>
      <c r="S24" s="17">
        <v>0.31087772988195173</v>
      </c>
      <c r="T24" s="16">
        <v>450.58699999999999</v>
      </c>
      <c r="U24" s="16">
        <v>323.78367337999998</v>
      </c>
      <c r="V24" s="17">
        <v>-0.28141807602083507</v>
      </c>
      <c r="W24" s="16">
        <v>44381.834000000003</v>
      </c>
      <c r="X24" s="16">
        <v>53949.371508360004</v>
      </c>
      <c r="Y24" s="17">
        <v>0.21557327956208391</v>
      </c>
      <c r="Z24" s="17">
        <v>0.13835998462213064</v>
      </c>
      <c r="AA24" s="17">
        <v>7.584458999120508E-2</v>
      </c>
      <c r="AB24" s="17">
        <v>-0.4518314655907113</v>
      </c>
      <c r="AC24" s="19">
        <v>1.0152509695746235E-2</v>
      </c>
      <c r="AD24" s="19">
        <v>6.0016208591016935E-3</v>
      </c>
      <c r="AE24" s="17">
        <v>-0.40885347180546977</v>
      </c>
      <c r="AF24" s="20">
        <v>7.9130506998556394E-2</v>
      </c>
      <c r="AG24" s="15">
        <v>10.4</v>
      </c>
      <c r="AH24" s="16">
        <v>2188.2017285355769</v>
      </c>
      <c r="AI24" s="16">
        <v>1586.8025308663462</v>
      </c>
      <c r="AJ24" s="16">
        <v>708.52802008365381</v>
      </c>
      <c r="AK24" s="33">
        <f t="shared" si="0"/>
        <v>22757.297976770002</v>
      </c>
      <c r="AL24" s="33">
        <f t="shared" si="1"/>
        <v>16502.74632101</v>
      </c>
      <c r="AM24" s="33">
        <f t="shared" si="2"/>
        <v>7368.6914088699996</v>
      </c>
    </row>
    <row r="25" spans="1:39" x14ac:dyDescent="0.2">
      <c r="A25" s="15" t="s">
        <v>37</v>
      </c>
      <c r="B25" s="16">
        <v>22394</v>
      </c>
      <c r="C25" s="16">
        <v>21068</v>
      </c>
      <c r="D25" s="17">
        <v>-5.9212289005983743E-2</v>
      </c>
      <c r="E25" s="16">
        <v>162948</v>
      </c>
      <c r="F25" s="16">
        <v>297639</v>
      </c>
      <c r="G25" s="17">
        <v>0.82658885043081232</v>
      </c>
      <c r="H25" s="16">
        <v>92526</v>
      </c>
      <c r="I25" s="16">
        <v>140122</v>
      </c>
      <c r="J25" s="17">
        <v>0.51440676134275776</v>
      </c>
      <c r="K25" s="16">
        <v>31404</v>
      </c>
      <c r="L25" s="16">
        <v>123072</v>
      </c>
      <c r="M25" s="17">
        <v>2.9189912113106611</v>
      </c>
      <c r="N25" s="18">
        <v>123930</v>
      </c>
      <c r="O25" s="18">
        <v>263194</v>
      </c>
      <c r="P25" s="17">
        <v>1.1237311385459534</v>
      </c>
      <c r="Q25" s="16">
        <v>67610</v>
      </c>
      <c r="R25" s="16">
        <v>123545</v>
      </c>
      <c r="S25" s="17">
        <v>0.82731844401715726</v>
      </c>
      <c r="T25" s="16">
        <v>14249</v>
      </c>
      <c r="U25" s="16">
        <v>13991</v>
      </c>
      <c r="V25" s="17">
        <v>-1.8106533791845042E-2</v>
      </c>
      <c r="W25" s="16">
        <v>250891</v>
      </c>
      <c r="X25" s="16">
        <v>434626</v>
      </c>
      <c r="Y25" s="17">
        <v>0.73232997596565841</v>
      </c>
      <c r="Z25" s="17">
        <v>0.21075284721195089</v>
      </c>
      <c r="AA25" s="17">
        <v>0.11324618560038852</v>
      </c>
      <c r="AB25" s="17">
        <v>-0.46265881055216035</v>
      </c>
      <c r="AC25" s="19">
        <v>5.6793587653602561E-2</v>
      </c>
      <c r="AD25" s="19">
        <v>3.2190895160436786E-2</v>
      </c>
      <c r="AE25" s="17">
        <v>-0.43319489945279349</v>
      </c>
      <c r="AF25" s="20">
        <v>0.2842558889712074</v>
      </c>
      <c r="AG25" s="15">
        <v>9.6999999999999993</v>
      </c>
      <c r="AH25" s="16">
        <v>30684.432989690726</v>
      </c>
      <c r="AI25" s="16">
        <v>27133.402061855671</v>
      </c>
      <c r="AJ25" s="16">
        <v>2171.9587628865979</v>
      </c>
      <c r="AK25" s="33">
        <f t="shared" si="0"/>
        <v>297639</v>
      </c>
      <c r="AL25" s="33">
        <f t="shared" si="1"/>
        <v>263194</v>
      </c>
      <c r="AM25" s="33">
        <f t="shared" si="2"/>
        <v>21068</v>
      </c>
    </row>
    <row r="26" spans="1:39" x14ac:dyDescent="0.2">
      <c r="A26" s="21" t="s">
        <v>38</v>
      </c>
      <c r="B26" s="22">
        <v>1438.0239999999999</v>
      </c>
      <c r="C26" s="22">
        <v>1881.1578179999999</v>
      </c>
      <c r="D26" s="23">
        <v>0.30815467474812663</v>
      </c>
      <c r="E26" s="22">
        <v>2397.6489999999999</v>
      </c>
      <c r="F26" s="22">
        <v>4632.010096799756</v>
      </c>
      <c r="G26" s="23">
        <v>0.93189666077051148</v>
      </c>
      <c r="H26" s="22">
        <v>1044.2809999999999</v>
      </c>
      <c r="I26" s="22">
        <v>1955.3771959685203</v>
      </c>
      <c r="J26" s="23">
        <v>0.87246267620355089</v>
      </c>
      <c r="K26" s="22">
        <v>138.136</v>
      </c>
      <c r="L26" s="22">
        <v>1152.023408</v>
      </c>
      <c r="M26" s="23">
        <v>7.3397767996756826</v>
      </c>
      <c r="N26" s="24">
        <v>1182.4169999999999</v>
      </c>
      <c r="O26" s="24">
        <v>3107.40060396852</v>
      </c>
      <c r="P26" s="23">
        <v>1.6280073814640015</v>
      </c>
      <c r="Q26" s="22">
        <v>451.74399999999997</v>
      </c>
      <c r="R26" s="22">
        <v>1341.8872370000001</v>
      </c>
      <c r="S26" s="23">
        <v>1.9704594571261607</v>
      </c>
      <c r="T26" s="22">
        <v>37.520000000000003</v>
      </c>
      <c r="U26" s="22">
        <v>157.61147499999998</v>
      </c>
      <c r="V26" s="23">
        <v>3.2007322761194019</v>
      </c>
      <c r="W26" s="22">
        <v>2951.46</v>
      </c>
      <c r="X26" s="22">
        <v>6628.4787349999997</v>
      </c>
      <c r="Y26" s="23">
        <v>1.2458304483204921</v>
      </c>
      <c r="Z26" s="23">
        <v>8.3055890061627835E-2</v>
      </c>
      <c r="AA26" s="23">
        <v>0.11745508165974156</v>
      </c>
      <c r="AB26" s="23">
        <v>0.41416920067426127</v>
      </c>
      <c r="AC26" s="25">
        <v>1.2712352530611969E-2</v>
      </c>
      <c r="AD26" s="25">
        <v>2.3777925720387786E-2</v>
      </c>
      <c r="AE26" s="23">
        <v>0.87045833280105889</v>
      </c>
      <c r="AF26" s="26">
        <v>0.20244271583983595</v>
      </c>
      <c r="AG26" s="21">
        <v>2.1</v>
      </c>
      <c r="AH26" s="22">
        <v>2205.7190937141695</v>
      </c>
      <c r="AI26" s="22">
        <v>1479.7145733183429</v>
      </c>
      <c r="AJ26" s="22">
        <v>895.78943714285708</v>
      </c>
      <c r="AK26" s="33">
        <f t="shared" si="0"/>
        <v>4632.010096799756</v>
      </c>
      <c r="AL26" s="33">
        <f t="shared" si="1"/>
        <v>3107.40060396852</v>
      </c>
      <c r="AM26" s="33">
        <f t="shared" si="2"/>
        <v>1881.1578179999999</v>
      </c>
    </row>
    <row r="27" spans="1:39" x14ac:dyDescent="0.2">
      <c r="A27" s="27" t="s">
        <v>39</v>
      </c>
      <c r="B27" s="28">
        <v>1366</v>
      </c>
      <c r="C27" s="28">
        <v>2162.9315273500001</v>
      </c>
      <c r="D27" s="29">
        <v>0.58340521767935583</v>
      </c>
      <c r="E27" s="28">
        <v>2431.076</v>
      </c>
      <c r="F27" s="28">
        <v>4719.9979580000008</v>
      </c>
      <c r="G27" s="29">
        <v>0.94152628630285551</v>
      </c>
      <c r="H27" s="28">
        <v>1448.874</v>
      </c>
      <c r="I27" s="28">
        <v>2429.6822210000005</v>
      </c>
      <c r="J27" s="29">
        <v>0.6769451456786445</v>
      </c>
      <c r="K27" s="28">
        <v>197.12400000000002</v>
      </c>
      <c r="L27" s="28">
        <v>1144.1740730000001</v>
      </c>
      <c r="M27" s="29">
        <v>4.804336727136219</v>
      </c>
      <c r="N27" s="30">
        <v>1645.998</v>
      </c>
      <c r="O27" s="30">
        <v>3573.8562940000006</v>
      </c>
      <c r="P27" s="29">
        <v>1.1712397548478191</v>
      </c>
      <c r="Q27" s="28">
        <v>537.04999999999995</v>
      </c>
      <c r="R27" s="28">
        <v>1255.752483</v>
      </c>
      <c r="S27" s="29">
        <v>1.338241286658598</v>
      </c>
      <c r="T27" s="28">
        <v>73.094000000000008</v>
      </c>
      <c r="U27" s="28">
        <v>130.12428399999999</v>
      </c>
      <c r="V27" s="29">
        <v>0.78023208471283512</v>
      </c>
      <c r="W27" s="28">
        <v>3248.797</v>
      </c>
      <c r="X27" s="28">
        <v>6540.4501919999984</v>
      </c>
      <c r="Y27" s="29">
        <v>1.0131914034641125</v>
      </c>
      <c r="Z27" s="29">
        <v>0.13610278372591009</v>
      </c>
      <c r="AA27" s="29">
        <v>0.10362255759919528</v>
      </c>
      <c r="AB27" s="29">
        <v>-0.2386448332469448</v>
      </c>
      <c r="AC27" s="31">
        <v>2.2498789551947999E-2</v>
      </c>
      <c r="AD27" s="31">
        <v>1.98953099832734E-2</v>
      </c>
      <c r="AE27" s="29">
        <v>-0.11571642832888242</v>
      </c>
      <c r="AF27" s="32">
        <v>0.19199786652851256</v>
      </c>
      <c r="AG27" s="27">
        <v>5.4</v>
      </c>
      <c r="AH27" s="28">
        <v>874.07369592592602</v>
      </c>
      <c r="AI27" s="28">
        <v>661.82523962962966</v>
      </c>
      <c r="AJ27" s="28">
        <v>400.54287543518518</v>
      </c>
      <c r="AK27" s="33">
        <f t="shared" si="0"/>
        <v>4719.9979580000008</v>
      </c>
      <c r="AL27" s="33">
        <f t="shared" si="1"/>
        <v>3573.8562940000006</v>
      </c>
      <c r="AM27" s="33">
        <f t="shared" si="2"/>
        <v>2162.9315273500001</v>
      </c>
    </row>
    <row r="28" spans="1:39" x14ac:dyDescent="0.2">
      <c r="AG28" s="16">
        <f>SUM(AG4:AG27)</f>
        <v>400.78499999999991</v>
      </c>
      <c r="AK28">
        <f t="shared" ref="AK28:AM28" si="3">SUM(AK3:AK27)</f>
        <v>5872223.6708810758</v>
      </c>
      <c r="AL28">
        <f t="shared" si="3"/>
        <v>4977688.5016526422</v>
      </c>
      <c r="AM28">
        <f t="shared" si="3"/>
        <v>880836.59143416828</v>
      </c>
    </row>
    <row r="29" spans="1:39" x14ac:dyDescent="0.2">
      <c r="AG29" s="34" t="s">
        <v>40</v>
      </c>
      <c r="AH29" s="35">
        <f>AK28/AG28</f>
        <v>14651.805009870821</v>
      </c>
      <c r="AI29" s="35">
        <f>AL28/AG28</f>
        <v>12419.847303797906</v>
      </c>
      <c r="AJ29" s="35">
        <f>AM28/AG28</f>
        <v>2197.7783385959265</v>
      </c>
    </row>
    <row r="31" spans="1:39" x14ac:dyDescent="0.2">
      <c r="AG31" t="s">
        <v>41</v>
      </c>
      <c r="AH31" s="36">
        <f>AH29/AH27</f>
        <v>16.762665525988439</v>
      </c>
      <c r="AI31" s="36">
        <f t="shared" ref="AI31:AJ31" si="4">AI29/AI27</f>
        <v>18.766052667843695</v>
      </c>
      <c r="AJ31" s="36">
        <f t="shared" si="4"/>
        <v>5.4869989541271105</v>
      </c>
    </row>
  </sheetData>
  <mergeCells count="10">
    <mergeCell ref="T2:V2"/>
    <mergeCell ref="W2:Y2"/>
    <mergeCell ref="Z2:AB2"/>
    <mergeCell ref="AC2:AE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Sumar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Bachníček Jozef</cp:lastModifiedBy>
  <dcterms:created xsi:type="dcterms:W3CDTF">2019-06-24T10:16:04Z</dcterms:created>
  <dcterms:modified xsi:type="dcterms:W3CDTF">2019-06-24T11:15:42Z</dcterms:modified>
</cp:coreProperties>
</file>