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chnicek\Desktop\"/>
    </mc:Choice>
  </mc:AlternateContent>
  <bookViews>
    <workbookView xWindow="0" yWindow="0" windowWidth="28800" windowHeight="12135"/>
  </bookViews>
  <sheets>
    <sheet name="tabulka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 l="1"/>
  <c r="F22" i="4" s="1"/>
  <c r="G3" i="4"/>
  <c r="G2" i="4"/>
  <c r="F2" i="4"/>
  <c r="E3" i="4"/>
  <c r="F3" i="4" s="1"/>
  <c r="B5" i="4"/>
  <c r="K3" i="4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B3" i="4"/>
  <c r="B4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H2" i="4"/>
  <c r="C2" i="4"/>
  <c r="D23" i="4" l="1"/>
  <c r="D24" i="4" s="1"/>
  <c r="D25" i="4" s="1"/>
  <c r="D26" i="4" s="1"/>
  <c r="G22" i="4"/>
  <c r="H3" i="4"/>
  <c r="I2" i="4"/>
  <c r="L2" i="4" s="1"/>
  <c r="H5" i="4"/>
  <c r="B6" i="4"/>
  <c r="C5" i="4"/>
  <c r="H4" i="4"/>
  <c r="C4" i="4"/>
  <c r="C3" i="4"/>
  <c r="I3" i="4" s="1"/>
  <c r="I5" i="4" l="1"/>
  <c r="I4" i="4"/>
  <c r="J2" i="4"/>
  <c r="B7" i="4"/>
  <c r="C6" i="4"/>
  <c r="H6" i="4"/>
  <c r="I6" i="4" s="1"/>
  <c r="E4" i="4" l="1"/>
  <c r="F4" i="4" s="1"/>
  <c r="G4" i="4" s="1"/>
  <c r="J4" i="4" s="1"/>
  <c r="L6" i="4"/>
  <c r="L4" i="4"/>
  <c r="L5" i="4"/>
  <c r="J3" i="4"/>
  <c r="L3" i="4"/>
  <c r="B8" i="4"/>
  <c r="C7" i="4"/>
  <c r="I7" i="4" s="1"/>
  <c r="H7" i="4"/>
  <c r="F5" i="4" l="1"/>
  <c r="G5" i="4" s="1"/>
  <c r="E5" i="4"/>
  <c r="L7" i="4"/>
  <c r="H8" i="4"/>
  <c r="B9" i="4"/>
  <c r="C8" i="4"/>
  <c r="I8" i="4" s="1"/>
  <c r="E6" i="4" l="1"/>
  <c r="F6" i="4" s="1"/>
  <c r="G6" i="4" s="1"/>
  <c r="J5" i="4"/>
  <c r="L8" i="4"/>
  <c r="H9" i="4"/>
  <c r="B10" i="4"/>
  <c r="C9" i="4"/>
  <c r="I9" i="4" s="1"/>
  <c r="E7" i="4" l="1"/>
  <c r="F7" i="4" s="1"/>
  <c r="G7" i="4" s="1"/>
  <c r="J6" i="4"/>
  <c r="L9" i="4"/>
  <c r="B11" i="4"/>
  <c r="C10" i="4"/>
  <c r="I10" i="4" s="1"/>
  <c r="H10" i="4"/>
  <c r="E8" i="4" l="1"/>
  <c r="F8" i="4" s="1"/>
  <c r="G8" i="4" s="1"/>
  <c r="J7" i="4"/>
  <c r="L10" i="4"/>
  <c r="B12" i="4"/>
  <c r="C11" i="4"/>
  <c r="I11" i="4" s="1"/>
  <c r="H11" i="4"/>
  <c r="E9" i="4" l="1"/>
  <c r="F9" i="4" s="1"/>
  <c r="G9" i="4" s="1"/>
  <c r="J8" i="4"/>
  <c r="L11" i="4"/>
  <c r="H12" i="4"/>
  <c r="B13" i="4"/>
  <c r="C12" i="4"/>
  <c r="I12" i="4" s="1"/>
  <c r="E10" i="4" l="1"/>
  <c r="F10" i="4" s="1"/>
  <c r="G10" i="4" s="1"/>
  <c r="J9" i="4"/>
  <c r="L12" i="4"/>
  <c r="H13" i="4"/>
  <c r="B14" i="4"/>
  <c r="C13" i="4"/>
  <c r="F11" i="4" l="1"/>
  <c r="G11" i="4" s="1"/>
  <c r="E11" i="4"/>
  <c r="J10" i="4"/>
  <c r="I13" i="4"/>
  <c r="L13" i="4"/>
  <c r="B15" i="4"/>
  <c r="C14" i="4"/>
  <c r="I14" i="4" s="1"/>
  <c r="H14" i="4"/>
  <c r="E12" i="4" l="1"/>
  <c r="F12" i="4" s="1"/>
  <c r="G12" i="4" s="1"/>
  <c r="J11" i="4"/>
  <c r="L14" i="4"/>
  <c r="B16" i="4"/>
  <c r="C15" i="4"/>
  <c r="I15" i="4" s="1"/>
  <c r="H15" i="4"/>
  <c r="E13" i="4" l="1"/>
  <c r="F13" i="4" s="1"/>
  <c r="G13" i="4" s="1"/>
  <c r="J12" i="4"/>
  <c r="L15" i="4"/>
  <c r="H16" i="4"/>
  <c r="C16" i="4"/>
  <c r="I16" i="4" s="1"/>
  <c r="B17" i="4"/>
  <c r="E14" i="4" l="1"/>
  <c r="F14" i="4" s="1"/>
  <c r="G14" i="4" s="1"/>
  <c r="J13" i="4"/>
  <c r="L16" i="4"/>
  <c r="H17" i="4"/>
  <c r="B18" i="4"/>
  <c r="C17" i="4"/>
  <c r="I17" i="4" s="1"/>
  <c r="F15" i="4" l="1"/>
  <c r="G15" i="4" s="1"/>
  <c r="E15" i="4"/>
  <c r="J14" i="4"/>
  <c r="L17" i="4"/>
  <c r="B19" i="4"/>
  <c r="C18" i="4"/>
  <c r="I18" i="4" s="1"/>
  <c r="H18" i="4"/>
  <c r="F16" i="4" l="1"/>
  <c r="G16" i="4" s="1"/>
  <c r="E16" i="4"/>
  <c r="J15" i="4"/>
  <c r="B20" i="4"/>
  <c r="C19" i="4"/>
  <c r="H19" i="4"/>
  <c r="L18" i="4"/>
  <c r="E17" i="4" l="1"/>
  <c r="J16" i="4"/>
  <c r="F17" i="4"/>
  <c r="G17" i="4" s="1"/>
  <c r="I19" i="4"/>
  <c r="H20" i="4"/>
  <c r="C20" i="4"/>
  <c r="B21" i="4"/>
  <c r="E18" i="4" l="1"/>
  <c r="F18" i="4" s="1"/>
  <c r="G18" i="4" s="1"/>
  <c r="J17" i="4"/>
  <c r="I20" i="4"/>
  <c r="L20" i="4"/>
  <c r="L19" i="4"/>
  <c r="H21" i="4"/>
  <c r="B22" i="4"/>
  <c r="C21" i="4"/>
  <c r="E19" i="4" l="1"/>
  <c r="J18" i="4"/>
  <c r="F19" i="4"/>
  <c r="G19" i="4" s="1"/>
  <c r="I21" i="4"/>
  <c r="B23" i="4"/>
  <c r="H22" i="4"/>
  <c r="C22" i="4"/>
  <c r="E20" i="4" l="1"/>
  <c r="F20" i="4" s="1"/>
  <c r="G20" i="4" s="1"/>
  <c r="J19" i="4"/>
  <c r="I22" i="4"/>
  <c r="L21" i="4"/>
  <c r="H23" i="4"/>
  <c r="B24" i="4"/>
  <c r="C23" i="4"/>
  <c r="E21" i="4" l="1"/>
  <c r="J20" i="4"/>
  <c r="F21" i="4"/>
  <c r="G21" i="4" s="1"/>
  <c r="I23" i="4"/>
  <c r="B25" i="4"/>
  <c r="C24" i="4"/>
  <c r="I24" i="4" s="1"/>
  <c r="H24" i="4"/>
  <c r="L22" i="4"/>
  <c r="E22" i="4" l="1"/>
  <c r="J21" i="4"/>
  <c r="L24" i="4"/>
  <c r="H25" i="4"/>
  <c r="B26" i="4"/>
  <c r="C25" i="4"/>
  <c r="I25" i="4" s="1"/>
  <c r="L23" i="4"/>
  <c r="E23" i="4" l="1"/>
  <c r="F23" i="4" s="1"/>
  <c r="G23" i="4" s="1"/>
  <c r="J22" i="4"/>
  <c r="L25" i="4"/>
  <c r="C26" i="4"/>
  <c r="I26" i="4" s="1"/>
  <c r="H26" i="4"/>
  <c r="E24" i="4" l="1"/>
  <c r="F24" i="4" s="1"/>
  <c r="J23" i="4"/>
  <c r="L26" i="4"/>
  <c r="G24" i="4" l="1"/>
  <c r="E25" i="4" s="1"/>
  <c r="F25" i="4" s="1"/>
  <c r="J24" i="4" l="1"/>
  <c r="G25" i="4"/>
  <c r="E26" i="4" s="1"/>
  <c r="F26" i="4" s="1"/>
  <c r="G26" i="4" s="1"/>
  <c r="J26" i="4" s="1"/>
  <c r="J25" i="4" l="1"/>
</calcChain>
</file>

<file path=xl/sharedStrings.xml><?xml version="1.0" encoding="utf-8"?>
<sst xmlns="http://schemas.openxmlformats.org/spreadsheetml/2006/main" count="12" uniqueCount="12">
  <si>
    <t>Poistné</t>
  </si>
  <si>
    <t xml:space="preserve">Do rezervy 90% z poistného </t>
  </si>
  <si>
    <t>Prevádzkové a obstarávacie náklady - 9% z poistného</t>
  </si>
  <si>
    <t>Zisk</t>
  </si>
  <si>
    <t>Rok</t>
  </si>
  <si>
    <t>ROA</t>
  </si>
  <si>
    <t xml:space="preserve">Vyplatené plnenie </t>
  </si>
  <si>
    <t>vlastné imanie</t>
  </si>
  <si>
    <t>ROE</t>
  </si>
  <si>
    <t>Aktíva=Rezerva + vlastné imanie</t>
  </si>
  <si>
    <t>Do rezervy zhodnotenie aktív z minulého roka 1%</t>
  </si>
  <si>
    <t>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</si>
</sst>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3" fillId="0" borderId="0" xfId="0" applyFont="1"/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tabulka!$J$1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tabulka!$A$2:$A$26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tabulka!$J$2:$J$26</c:f>
              <c:numCache>
                <c:formatCode>0.000%</c:formatCode>
                <c:ptCount val="25"/>
                <c:pt idx="0">
                  <c:v>7.1428571428571426E-3</c:v>
                </c:pt>
                <c:pt idx="1">
                  <c:v>6.222775357809583E-3</c:v>
                </c:pt>
                <c:pt idx="2">
                  <c:v>5.0452898855391903E-3</c:v>
                </c:pt>
                <c:pt idx="3">
                  <c:v>4.1642369211780956E-3</c:v>
                </c:pt>
                <c:pt idx="4">
                  <c:v>3.5207158250916532E-3</c:v>
                </c:pt>
                <c:pt idx="5">
                  <c:v>3.0389480719769744E-3</c:v>
                </c:pt>
                <c:pt idx="6">
                  <c:v>2.6675700097271776E-3</c:v>
                </c:pt>
                <c:pt idx="7">
                  <c:v>2.3736391820099552E-3</c:v>
                </c:pt>
                <c:pt idx="8">
                  <c:v>2.1357097839359187E-3</c:v>
                </c:pt>
                <c:pt idx="9">
                  <c:v>1.939414151646029E-3</c:v>
                </c:pt>
                <c:pt idx="10">
                  <c:v>1.7748352873063443E-3</c:v>
                </c:pt>
                <c:pt idx="11">
                  <c:v>1.6349362313661472E-3</c:v>
                </c:pt>
                <c:pt idx="12">
                  <c:v>1.514598428049045E-3</c:v>
                </c:pt>
                <c:pt idx="13">
                  <c:v>1.4100161204324334E-3</c:v>
                </c:pt>
                <c:pt idx="14">
                  <c:v>1.3183041803086187E-3</c:v>
                </c:pt>
                <c:pt idx="15">
                  <c:v>1.2372374430800373E-3</c:v>
                </c:pt>
                <c:pt idx="16">
                  <c:v>1.165073265047343E-3</c:v>
                </c:pt>
                <c:pt idx="17">
                  <c:v>1.1004280859160823E-3</c:v>
                </c:pt>
                <c:pt idx="18">
                  <c:v>1.0421898570050414E-3</c:v>
                </c:pt>
                <c:pt idx="19">
                  <c:v>9.8945479840291568E-4</c:v>
                </c:pt>
                <c:pt idx="20">
                  <c:v>9.8945080804760822E-4</c:v>
                </c:pt>
                <c:pt idx="21">
                  <c:v>9.8944677782141725E-4</c:v>
                </c:pt>
                <c:pt idx="22">
                  <c:v>9.8944270732629009E-4</c:v>
                </c:pt>
                <c:pt idx="23">
                  <c:v>9.8943859616020674E-4</c:v>
                </c:pt>
                <c:pt idx="24">
                  <c:v>9.8943444391714087E-4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38584"/>
        <c:axId val="203538976"/>
      </c:barChart>
      <c:lineChart>
        <c:grouping val="standard"/>
        <c:varyColors val="0"/>
        <c:ser>
          <c:idx val="1"/>
          <c:order val="1"/>
          <c:tx>
            <c:strRef>
              <c:f>tabulka!$L$1</c:f>
              <c:strCache>
                <c:ptCount val="1"/>
                <c:pt idx="0">
                  <c:v>ROE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tabulka!$A$2:$A$26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tabulka!$L$2:$L$26</c:f>
              <c:numCache>
                <c:formatCode>0.000%</c:formatCode>
                <c:ptCount val="2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39760"/>
        <c:axId val="203539368"/>
      </c:lineChart>
      <c:catAx>
        <c:axId val="20353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3538976"/>
        <c:crosses val="autoZero"/>
        <c:auto val="1"/>
        <c:lblAlgn val="ctr"/>
        <c:lblOffset val="100"/>
        <c:noMultiLvlLbl val="0"/>
      </c:catAx>
      <c:valAx>
        <c:axId val="20353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3538584"/>
        <c:crosses val="autoZero"/>
        <c:crossBetween val="between"/>
      </c:valAx>
      <c:valAx>
        <c:axId val="203539368"/>
        <c:scaling>
          <c:orientation val="minMax"/>
        </c:scaling>
        <c:delete val="0"/>
        <c:axPos val="r"/>
        <c:numFmt formatCode="0.0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3539760"/>
        <c:crosses val="max"/>
        <c:crossBetween val="between"/>
      </c:valAx>
      <c:catAx>
        <c:axId val="20353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53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533399</xdr:colOff>
      <xdr:row>0</xdr:row>
      <xdr:rowOff>814387</xdr:rowOff>
    </xdr:from>
    <xdr:to>
      <xdr:col>25</xdr:col>
      <xdr:colOff>85724</xdr:colOff>
      <xdr:row>25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B1" workbookViewId="0">
      <selection activeCell="G31" sqref="G31"/>
    </sheetView>
  </sheetViews>
  <sheetFormatPr defaultRowHeight="15" x14ac:dyDescent="0.25"/>
  <cols>
    <col min="1" max="2" width="9.140625" style="1"/>
    <col min="3" max="6" width="15.140625" style="1" customWidth="1"/>
    <col min="7" max="7" width="19.140625" style="1" customWidth="1"/>
    <col min="8" max="8" width="17.7109375" style="1" customWidth="1"/>
    <col min="9" max="9" width="12.42578125" style="1" customWidth="1"/>
    <col min="10" max="10" width="9.140625" style="5"/>
  </cols>
  <sheetData>
    <row r="1" spans="1:12" ht="75" customHeight="1" x14ac:dyDescent="0.25">
      <c r="A1" s="2" t="s">
        <v>4</v>
      </c>
      <c r="B1" s="2" t="s">
        <v>0</v>
      </c>
      <c r="C1" s="2" t="s">
        <v>1</v>
      </c>
      <c r="D1" s="2" t="s">
        <v>6</v>
      </c>
      <c r="E1" s="2" t="s">
        <v>10</v>
      </c>
      <c r="F1" s="2" t="s">
        <v>11</v>
      </c>
      <c r="G1" s="2" t="s">
        <v>9</v>
      </c>
      <c r="H1" s="2" t="s">
        <v>2</v>
      </c>
      <c r="I1" s="2" t="s">
        <v>3</v>
      </c>
      <c r="J1" s="3" t="s">
        <v>5</v>
      </c>
      <c r="K1" s="2" t="s">
        <v>7</v>
      </c>
      <c r="L1" s="2" t="s">
        <v>8</v>
      </c>
    </row>
    <row r="2" spans="1:12" x14ac:dyDescent="0.25">
      <c r="A2" s="1">
        <v>1</v>
      </c>
      <c r="B2" s="1">
        <v>1000</v>
      </c>
      <c r="C2" s="1">
        <f>0.9*B2</f>
        <v>900</v>
      </c>
      <c r="D2" s="1">
        <v>0</v>
      </c>
      <c r="E2" s="1">
        <v>0</v>
      </c>
      <c r="F2" s="1">
        <f>C2</f>
        <v>900</v>
      </c>
      <c r="G2" s="1">
        <f>F2+K2</f>
        <v>1400</v>
      </c>
      <c r="H2" s="1">
        <f t="shared" ref="H2:H26" si="0">0.09*B2</f>
        <v>90</v>
      </c>
      <c r="I2" s="1">
        <f t="shared" ref="I2:I26" si="1">B2-C2-H2</f>
        <v>10</v>
      </c>
      <c r="J2" s="4">
        <f t="shared" ref="J2:J26" si="2">I2/G2</f>
        <v>7.1428571428571426E-3</v>
      </c>
      <c r="K2">
        <v>500</v>
      </c>
      <c r="L2" s="4">
        <f>I2/K2</f>
        <v>0.02</v>
      </c>
    </row>
    <row r="3" spans="1:12" x14ac:dyDescent="0.25">
      <c r="A3" s="1">
        <f>A2+1</f>
        <v>2</v>
      </c>
      <c r="B3" s="1">
        <f>B2+1000</f>
        <v>2000</v>
      </c>
      <c r="C3" s="1">
        <f>0.9*B3</f>
        <v>1800</v>
      </c>
      <c r="D3" s="1">
        <v>0</v>
      </c>
      <c r="E3" s="1">
        <f>0.01*G2</f>
        <v>14</v>
      </c>
      <c r="F3" s="1">
        <f>F2+C3+E3</f>
        <v>2714</v>
      </c>
      <c r="G3" s="1">
        <f t="shared" ref="G3:G26" si="3">F3+K3</f>
        <v>3214</v>
      </c>
      <c r="H3" s="1">
        <f t="shared" si="0"/>
        <v>180</v>
      </c>
      <c r="I3" s="1">
        <f t="shared" si="1"/>
        <v>20</v>
      </c>
      <c r="J3" s="4">
        <f t="shared" si="2"/>
        <v>6.222775357809583E-3</v>
      </c>
      <c r="K3">
        <f>K2</f>
        <v>500</v>
      </c>
      <c r="L3" s="4">
        <f t="shared" ref="L3:L26" si="4">I3/K3</f>
        <v>0.04</v>
      </c>
    </row>
    <row r="4" spans="1:12" x14ac:dyDescent="0.25">
      <c r="A4" s="1">
        <f t="shared" ref="A4:A20" si="5">A3+1</f>
        <v>3</v>
      </c>
      <c r="B4" s="1">
        <f t="shared" ref="B4:B21" si="6">B3+1000</f>
        <v>3000</v>
      </c>
      <c r="C4" s="1">
        <f t="shared" ref="C4:C26" si="7">0.9*B4</f>
        <v>2700</v>
      </c>
      <c r="D4" s="1">
        <v>0</v>
      </c>
      <c r="E4" s="9">
        <f t="shared" ref="E4:E26" si="8">0.01*G3</f>
        <v>32.14</v>
      </c>
      <c r="F4" s="9">
        <f t="shared" ref="F4:F21" si="9">F3+C4+E4</f>
        <v>5446.14</v>
      </c>
      <c r="G4" s="9">
        <f t="shared" si="3"/>
        <v>5946.14</v>
      </c>
      <c r="H4" s="1">
        <f t="shared" si="0"/>
        <v>270</v>
      </c>
      <c r="I4" s="1">
        <f t="shared" si="1"/>
        <v>30</v>
      </c>
      <c r="J4" s="4">
        <f t="shared" si="2"/>
        <v>5.0452898855391903E-3</v>
      </c>
      <c r="K4">
        <f t="shared" ref="K4:K26" si="10">K3</f>
        <v>500</v>
      </c>
      <c r="L4" s="4">
        <f t="shared" si="4"/>
        <v>0.06</v>
      </c>
    </row>
    <row r="5" spans="1:12" x14ac:dyDescent="0.25">
      <c r="A5" s="1">
        <f t="shared" si="5"/>
        <v>4</v>
      </c>
      <c r="B5" s="1">
        <f t="shared" si="6"/>
        <v>4000</v>
      </c>
      <c r="C5" s="1">
        <f t="shared" si="7"/>
        <v>3600</v>
      </c>
      <c r="D5" s="1">
        <v>0</v>
      </c>
      <c r="E5" s="9">
        <f t="shared" si="8"/>
        <v>59.461400000000005</v>
      </c>
      <c r="F5" s="9">
        <f t="shared" si="9"/>
        <v>9105.6013999999996</v>
      </c>
      <c r="G5" s="9">
        <f t="shared" si="3"/>
        <v>9605.6013999999996</v>
      </c>
      <c r="H5" s="1">
        <f t="shared" si="0"/>
        <v>360</v>
      </c>
      <c r="I5" s="1">
        <f t="shared" si="1"/>
        <v>40</v>
      </c>
      <c r="J5" s="4">
        <f t="shared" si="2"/>
        <v>4.1642369211780956E-3</v>
      </c>
      <c r="K5">
        <f t="shared" si="10"/>
        <v>500</v>
      </c>
      <c r="L5" s="4">
        <f t="shared" si="4"/>
        <v>0.08</v>
      </c>
    </row>
    <row r="6" spans="1:12" x14ac:dyDescent="0.25">
      <c r="A6" s="1">
        <f t="shared" si="5"/>
        <v>5</v>
      </c>
      <c r="B6" s="1">
        <f t="shared" si="6"/>
        <v>5000</v>
      </c>
      <c r="C6" s="1">
        <f t="shared" si="7"/>
        <v>4500</v>
      </c>
      <c r="D6" s="1">
        <v>0</v>
      </c>
      <c r="E6" s="9">
        <f t="shared" si="8"/>
        <v>96.056014000000005</v>
      </c>
      <c r="F6" s="9">
        <f t="shared" si="9"/>
        <v>13701.657413999999</v>
      </c>
      <c r="G6" s="9">
        <f t="shared" si="3"/>
        <v>14201.657413999999</v>
      </c>
      <c r="H6" s="1">
        <f t="shared" si="0"/>
        <v>450</v>
      </c>
      <c r="I6" s="1">
        <f t="shared" si="1"/>
        <v>50</v>
      </c>
      <c r="J6" s="4">
        <f t="shared" si="2"/>
        <v>3.5207158250916532E-3</v>
      </c>
      <c r="K6">
        <f t="shared" si="10"/>
        <v>500</v>
      </c>
      <c r="L6" s="4">
        <f t="shared" si="4"/>
        <v>0.1</v>
      </c>
    </row>
    <row r="7" spans="1:12" x14ac:dyDescent="0.25">
      <c r="A7" s="1">
        <f t="shared" si="5"/>
        <v>6</v>
      </c>
      <c r="B7" s="1">
        <f t="shared" si="6"/>
        <v>6000</v>
      </c>
      <c r="C7" s="1">
        <f t="shared" si="7"/>
        <v>5400</v>
      </c>
      <c r="D7" s="1">
        <v>0</v>
      </c>
      <c r="E7" s="9">
        <f t="shared" si="8"/>
        <v>142.01657413999999</v>
      </c>
      <c r="F7" s="9">
        <f t="shared" si="9"/>
        <v>19243.673988140003</v>
      </c>
      <c r="G7" s="9">
        <f t="shared" si="3"/>
        <v>19743.673988140003</v>
      </c>
      <c r="H7" s="1">
        <f t="shared" si="0"/>
        <v>540</v>
      </c>
      <c r="I7" s="1">
        <f t="shared" si="1"/>
        <v>60</v>
      </c>
      <c r="J7" s="4">
        <f t="shared" si="2"/>
        <v>3.0389480719769744E-3</v>
      </c>
      <c r="K7">
        <f t="shared" si="10"/>
        <v>500</v>
      </c>
      <c r="L7" s="4">
        <f t="shared" si="4"/>
        <v>0.12</v>
      </c>
    </row>
    <row r="8" spans="1:12" x14ac:dyDescent="0.25">
      <c r="A8" s="1">
        <f t="shared" si="5"/>
        <v>7</v>
      </c>
      <c r="B8" s="1">
        <f t="shared" si="6"/>
        <v>7000</v>
      </c>
      <c r="C8" s="1">
        <f t="shared" si="7"/>
        <v>6300</v>
      </c>
      <c r="D8" s="1">
        <v>0</v>
      </c>
      <c r="E8" s="9">
        <f t="shared" si="8"/>
        <v>197.43673988140003</v>
      </c>
      <c r="F8" s="9">
        <f t="shared" si="9"/>
        <v>25741.110728021402</v>
      </c>
      <c r="G8" s="9">
        <f t="shared" si="3"/>
        <v>26241.110728021402</v>
      </c>
      <c r="H8" s="1">
        <f t="shared" si="0"/>
        <v>630</v>
      </c>
      <c r="I8" s="1">
        <f t="shared" si="1"/>
        <v>70</v>
      </c>
      <c r="J8" s="4">
        <f t="shared" si="2"/>
        <v>2.6675700097271776E-3</v>
      </c>
      <c r="K8">
        <f t="shared" si="10"/>
        <v>500</v>
      </c>
      <c r="L8" s="4">
        <f t="shared" si="4"/>
        <v>0.14000000000000001</v>
      </c>
    </row>
    <row r="9" spans="1:12" x14ac:dyDescent="0.25">
      <c r="A9" s="1">
        <f t="shared" si="5"/>
        <v>8</v>
      </c>
      <c r="B9" s="1">
        <f t="shared" si="6"/>
        <v>8000</v>
      </c>
      <c r="C9" s="1">
        <f t="shared" si="7"/>
        <v>7200</v>
      </c>
      <c r="D9" s="1">
        <v>0</v>
      </c>
      <c r="E9" s="9">
        <f t="shared" si="8"/>
        <v>262.41110728021403</v>
      </c>
      <c r="F9" s="9">
        <f t="shared" si="9"/>
        <v>33203.521835301617</v>
      </c>
      <c r="G9" s="9">
        <f t="shared" si="3"/>
        <v>33703.521835301617</v>
      </c>
      <c r="H9" s="1">
        <f t="shared" si="0"/>
        <v>720</v>
      </c>
      <c r="I9" s="1">
        <f t="shared" si="1"/>
        <v>80</v>
      </c>
      <c r="J9" s="4">
        <f t="shared" si="2"/>
        <v>2.3736391820099552E-3</v>
      </c>
      <c r="K9">
        <f t="shared" si="10"/>
        <v>500</v>
      </c>
      <c r="L9" s="4">
        <f t="shared" si="4"/>
        <v>0.16</v>
      </c>
    </row>
    <row r="10" spans="1:12" x14ac:dyDescent="0.25">
      <c r="A10" s="1">
        <f t="shared" si="5"/>
        <v>9</v>
      </c>
      <c r="B10" s="1">
        <f t="shared" si="6"/>
        <v>9000</v>
      </c>
      <c r="C10" s="1">
        <f t="shared" si="7"/>
        <v>8100</v>
      </c>
      <c r="D10" s="1">
        <v>0</v>
      </c>
      <c r="E10" s="9">
        <f t="shared" si="8"/>
        <v>337.03521835301621</v>
      </c>
      <c r="F10" s="9">
        <f t="shared" si="9"/>
        <v>41640.557053654637</v>
      </c>
      <c r="G10" s="9">
        <f t="shared" si="3"/>
        <v>42140.557053654637</v>
      </c>
      <c r="H10" s="1">
        <f t="shared" si="0"/>
        <v>810</v>
      </c>
      <c r="I10" s="1">
        <f t="shared" si="1"/>
        <v>90</v>
      </c>
      <c r="J10" s="4">
        <f t="shared" si="2"/>
        <v>2.1357097839359187E-3</v>
      </c>
      <c r="K10">
        <f t="shared" si="10"/>
        <v>500</v>
      </c>
      <c r="L10" s="4">
        <f t="shared" si="4"/>
        <v>0.18</v>
      </c>
    </row>
    <row r="11" spans="1:12" x14ac:dyDescent="0.25">
      <c r="A11" s="1">
        <f t="shared" si="5"/>
        <v>10</v>
      </c>
      <c r="B11" s="1">
        <f t="shared" si="6"/>
        <v>10000</v>
      </c>
      <c r="C11" s="1">
        <f t="shared" si="7"/>
        <v>9000</v>
      </c>
      <c r="D11" s="1">
        <v>0</v>
      </c>
      <c r="E11" s="9">
        <f t="shared" si="8"/>
        <v>421.40557053654635</v>
      </c>
      <c r="F11" s="9">
        <f t="shared" si="9"/>
        <v>51061.962624191183</v>
      </c>
      <c r="G11" s="9">
        <f t="shared" si="3"/>
        <v>51561.962624191183</v>
      </c>
      <c r="H11" s="1">
        <f t="shared" si="0"/>
        <v>900</v>
      </c>
      <c r="I11" s="1">
        <f t="shared" si="1"/>
        <v>100</v>
      </c>
      <c r="J11" s="4">
        <f t="shared" si="2"/>
        <v>1.939414151646029E-3</v>
      </c>
      <c r="K11">
        <f t="shared" si="10"/>
        <v>500</v>
      </c>
      <c r="L11" s="4">
        <f t="shared" si="4"/>
        <v>0.2</v>
      </c>
    </row>
    <row r="12" spans="1:12" x14ac:dyDescent="0.25">
      <c r="A12" s="1">
        <f t="shared" si="5"/>
        <v>11</v>
      </c>
      <c r="B12" s="1">
        <f t="shared" si="6"/>
        <v>11000</v>
      </c>
      <c r="C12" s="1">
        <f t="shared" si="7"/>
        <v>9900</v>
      </c>
      <c r="D12" s="1">
        <v>0</v>
      </c>
      <c r="E12" s="9">
        <f t="shared" si="8"/>
        <v>515.61962624191187</v>
      </c>
      <c r="F12" s="9">
        <f t="shared" si="9"/>
        <v>61477.582250433094</v>
      </c>
      <c r="G12" s="9">
        <f t="shared" si="3"/>
        <v>61977.582250433094</v>
      </c>
      <c r="H12" s="1">
        <f t="shared" si="0"/>
        <v>990</v>
      </c>
      <c r="I12" s="1">
        <f t="shared" si="1"/>
        <v>110</v>
      </c>
      <c r="J12" s="4">
        <f t="shared" si="2"/>
        <v>1.7748352873063443E-3</v>
      </c>
      <c r="K12">
        <f t="shared" si="10"/>
        <v>500</v>
      </c>
      <c r="L12" s="4">
        <f t="shared" si="4"/>
        <v>0.22</v>
      </c>
    </row>
    <row r="13" spans="1:12" x14ac:dyDescent="0.25">
      <c r="A13" s="1">
        <f t="shared" si="5"/>
        <v>12</v>
      </c>
      <c r="B13" s="1">
        <f t="shared" si="6"/>
        <v>12000</v>
      </c>
      <c r="C13" s="1">
        <f t="shared" si="7"/>
        <v>10800</v>
      </c>
      <c r="D13" s="1">
        <v>0</v>
      </c>
      <c r="E13" s="9">
        <f t="shared" si="8"/>
        <v>619.7758225043309</v>
      </c>
      <c r="F13" s="9">
        <f t="shared" si="9"/>
        <v>72897.358072937437</v>
      </c>
      <c r="G13" s="9">
        <f t="shared" si="3"/>
        <v>73397.358072937437</v>
      </c>
      <c r="H13" s="1">
        <f t="shared" si="0"/>
        <v>1080</v>
      </c>
      <c r="I13" s="1">
        <f t="shared" si="1"/>
        <v>120</v>
      </c>
      <c r="J13" s="4">
        <f t="shared" si="2"/>
        <v>1.6349362313661472E-3</v>
      </c>
      <c r="K13">
        <f t="shared" si="10"/>
        <v>500</v>
      </c>
      <c r="L13" s="4">
        <f t="shared" si="4"/>
        <v>0.24</v>
      </c>
    </row>
    <row r="14" spans="1:12" x14ac:dyDescent="0.25">
      <c r="A14" s="1">
        <f t="shared" si="5"/>
        <v>13</v>
      </c>
      <c r="B14" s="1">
        <f t="shared" si="6"/>
        <v>13000</v>
      </c>
      <c r="C14" s="1">
        <f t="shared" si="7"/>
        <v>11700</v>
      </c>
      <c r="D14" s="1">
        <v>0</v>
      </c>
      <c r="E14" s="9">
        <f t="shared" si="8"/>
        <v>733.97358072937436</v>
      </c>
      <c r="F14" s="9">
        <f t="shared" si="9"/>
        <v>85331.331653666814</v>
      </c>
      <c r="G14" s="9">
        <f t="shared" si="3"/>
        <v>85831.331653666814</v>
      </c>
      <c r="H14" s="1">
        <f t="shared" si="0"/>
        <v>1170</v>
      </c>
      <c r="I14" s="1">
        <f t="shared" si="1"/>
        <v>130</v>
      </c>
      <c r="J14" s="4">
        <f t="shared" si="2"/>
        <v>1.514598428049045E-3</v>
      </c>
      <c r="K14">
        <f t="shared" si="10"/>
        <v>500</v>
      </c>
      <c r="L14" s="4">
        <f t="shared" si="4"/>
        <v>0.26</v>
      </c>
    </row>
    <row r="15" spans="1:12" x14ac:dyDescent="0.25">
      <c r="A15" s="1">
        <f t="shared" si="5"/>
        <v>14</v>
      </c>
      <c r="B15" s="1">
        <f t="shared" si="6"/>
        <v>14000</v>
      </c>
      <c r="C15" s="1">
        <f t="shared" si="7"/>
        <v>12600</v>
      </c>
      <c r="D15" s="1">
        <v>0</v>
      </c>
      <c r="E15" s="9">
        <f t="shared" si="8"/>
        <v>858.31331653666814</v>
      </c>
      <c r="F15" s="9">
        <f t="shared" si="9"/>
        <v>98789.644970203488</v>
      </c>
      <c r="G15" s="9">
        <f t="shared" si="3"/>
        <v>99289.644970203488</v>
      </c>
      <c r="H15" s="1">
        <f t="shared" si="0"/>
        <v>1260</v>
      </c>
      <c r="I15" s="1">
        <f t="shared" si="1"/>
        <v>140</v>
      </c>
      <c r="J15" s="4">
        <f t="shared" si="2"/>
        <v>1.4100161204324334E-3</v>
      </c>
      <c r="K15">
        <f t="shared" si="10"/>
        <v>500</v>
      </c>
      <c r="L15" s="4">
        <f t="shared" si="4"/>
        <v>0.28000000000000003</v>
      </c>
    </row>
    <row r="16" spans="1:12" x14ac:dyDescent="0.25">
      <c r="A16" s="1">
        <f t="shared" si="5"/>
        <v>15</v>
      </c>
      <c r="B16" s="1">
        <f t="shared" si="6"/>
        <v>15000</v>
      </c>
      <c r="C16" s="1">
        <f t="shared" si="7"/>
        <v>13500</v>
      </c>
      <c r="D16" s="1">
        <v>0</v>
      </c>
      <c r="E16" s="9">
        <f t="shared" si="8"/>
        <v>992.89644970203494</v>
      </c>
      <c r="F16" s="9">
        <f t="shared" si="9"/>
        <v>113282.54141990552</v>
      </c>
      <c r="G16" s="9">
        <f t="shared" si="3"/>
        <v>113782.54141990552</v>
      </c>
      <c r="H16" s="1">
        <f t="shared" si="0"/>
        <v>1350</v>
      </c>
      <c r="I16" s="1">
        <f t="shared" si="1"/>
        <v>150</v>
      </c>
      <c r="J16" s="4">
        <f t="shared" si="2"/>
        <v>1.3183041803086187E-3</v>
      </c>
      <c r="K16">
        <f t="shared" si="10"/>
        <v>500</v>
      </c>
      <c r="L16" s="4">
        <f t="shared" si="4"/>
        <v>0.3</v>
      </c>
    </row>
    <row r="17" spans="1:12" x14ac:dyDescent="0.25">
      <c r="A17" s="1">
        <f t="shared" si="5"/>
        <v>16</v>
      </c>
      <c r="B17" s="1">
        <f t="shared" si="6"/>
        <v>16000</v>
      </c>
      <c r="C17" s="1">
        <f t="shared" si="7"/>
        <v>14400</v>
      </c>
      <c r="D17" s="1">
        <v>0</v>
      </c>
      <c r="E17" s="9">
        <f t="shared" si="8"/>
        <v>1137.8254141990553</v>
      </c>
      <c r="F17" s="9">
        <f t="shared" si="9"/>
        <v>128820.36683410458</v>
      </c>
      <c r="G17" s="9">
        <f t="shared" si="3"/>
        <v>129320.36683410458</v>
      </c>
      <c r="H17" s="1">
        <f t="shared" si="0"/>
        <v>1440</v>
      </c>
      <c r="I17" s="1">
        <f t="shared" si="1"/>
        <v>160</v>
      </c>
      <c r="J17" s="4">
        <f t="shared" si="2"/>
        <v>1.2372374430800373E-3</v>
      </c>
      <c r="K17">
        <f t="shared" si="10"/>
        <v>500</v>
      </c>
      <c r="L17" s="4">
        <f t="shared" si="4"/>
        <v>0.32</v>
      </c>
    </row>
    <row r="18" spans="1:12" x14ac:dyDescent="0.25">
      <c r="A18" s="1">
        <f t="shared" si="5"/>
        <v>17</v>
      </c>
      <c r="B18" s="1">
        <f t="shared" si="6"/>
        <v>17000</v>
      </c>
      <c r="C18" s="1">
        <f t="shared" si="7"/>
        <v>15300</v>
      </c>
      <c r="D18" s="1">
        <v>0</v>
      </c>
      <c r="E18" s="9">
        <f t="shared" si="8"/>
        <v>1293.2036683410458</v>
      </c>
      <c r="F18" s="9">
        <f t="shared" si="9"/>
        <v>145413.57050244563</v>
      </c>
      <c r="G18" s="9">
        <f t="shared" si="3"/>
        <v>145913.57050244563</v>
      </c>
      <c r="H18" s="1">
        <f t="shared" si="0"/>
        <v>1530</v>
      </c>
      <c r="I18" s="1">
        <f t="shared" si="1"/>
        <v>170</v>
      </c>
      <c r="J18" s="4">
        <f t="shared" si="2"/>
        <v>1.165073265047343E-3</v>
      </c>
      <c r="K18">
        <f t="shared" si="10"/>
        <v>500</v>
      </c>
      <c r="L18" s="4">
        <f t="shared" si="4"/>
        <v>0.34</v>
      </c>
    </row>
    <row r="19" spans="1:12" x14ac:dyDescent="0.25">
      <c r="A19" s="1">
        <f t="shared" si="5"/>
        <v>18</v>
      </c>
      <c r="B19" s="1">
        <f t="shared" si="6"/>
        <v>18000</v>
      </c>
      <c r="C19" s="1">
        <f t="shared" si="7"/>
        <v>16200</v>
      </c>
      <c r="D19" s="1">
        <v>0</v>
      </c>
      <c r="E19" s="9">
        <f t="shared" si="8"/>
        <v>1459.1357050244562</v>
      </c>
      <c r="F19" s="9">
        <f t="shared" si="9"/>
        <v>163072.7062074701</v>
      </c>
      <c r="G19" s="9">
        <f t="shared" si="3"/>
        <v>163572.7062074701</v>
      </c>
      <c r="H19" s="1">
        <f t="shared" si="0"/>
        <v>1620</v>
      </c>
      <c r="I19" s="1">
        <f t="shared" si="1"/>
        <v>180</v>
      </c>
      <c r="J19" s="4">
        <f t="shared" si="2"/>
        <v>1.1004280859160823E-3</v>
      </c>
      <c r="K19">
        <f t="shared" si="10"/>
        <v>500</v>
      </c>
      <c r="L19" s="4">
        <f t="shared" si="4"/>
        <v>0.36</v>
      </c>
    </row>
    <row r="20" spans="1:12" x14ac:dyDescent="0.25">
      <c r="A20" s="1">
        <f t="shared" si="5"/>
        <v>19</v>
      </c>
      <c r="B20" s="1">
        <f t="shared" si="6"/>
        <v>19000</v>
      </c>
      <c r="C20" s="1">
        <f t="shared" si="7"/>
        <v>17100</v>
      </c>
      <c r="D20" s="1">
        <v>0</v>
      </c>
      <c r="E20" s="9">
        <f t="shared" si="8"/>
        <v>1635.7270620747011</v>
      </c>
      <c r="F20" s="9">
        <f t="shared" si="9"/>
        <v>181808.4332695448</v>
      </c>
      <c r="G20" s="9">
        <f t="shared" si="3"/>
        <v>182308.4332695448</v>
      </c>
      <c r="H20" s="1">
        <f t="shared" si="0"/>
        <v>1710</v>
      </c>
      <c r="I20" s="1">
        <f t="shared" si="1"/>
        <v>190</v>
      </c>
      <c r="J20" s="4">
        <f t="shared" si="2"/>
        <v>1.0421898570050414E-3</v>
      </c>
      <c r="K20">
        <f t="shared" si="10"/>
        <v>500</v>
      </c>
      <c r="L20" s="4">
        <f t="shared" si="4"/>
        <v>0.38</v>
      </c>
    </row>
    <row r="21" spans="1:12" x14ac:dyDescent="0.25">
      <c r="A21" s="1">
        <f>A20+1</f>
        <v>20</v>
      </c>
      <c r="B21" s="1">
        <f t="shared" si="6"/>
        <v>20000</v>
      </c>
      <c r="C21" s="1">
        <f t="shared" si="7"/>
        <v>18000</v>
      </c>
      <c r="D21" s="1">
        <v>0</v>
      </c>
      <c r="E21" s="9">
        <f t="shared" si="8"/>
        <v>1823.084332695448</v>
      </c>
      <c r="F21" s="9">
        <f t="shared" si="9"/>
        <v>201631.51760224023</v>
      </c>
      <c r="G21" s="9">
        <f t="shared" si="3"/>
        <v>202131.51760224023</v>
      </c>
      <c r="H21" s="1">
        <f t="shared" si="0"/>
        <v>1800</v>
      </c>
      <c r="I21" s="1">
        <f t="shared" si="1"/>
        <v>200</v>
      </c>
      <c r="J21" s="4">
        <f t="shared" si="2"/>
        <v>9.8945479840291568E-4</v>
      </c>
      <c r="K21">
        <f t="shared" si="10"/>
        <v>500</v>
      </c>
      <c r="L21" s="4">
        <f t="shared" si="4"/>
        <v>0.4</v>
      </c>
    </row>
    <row r="22" spans="1:12" x14ac:dyDescent="0.25">
      <c r="A22" s="6">
        <f t="shared" ref="A22:A26" si="11">A21+1</f>
        <v>21</v>
      </c>
      <c r="B22" s="6">
        <f>B21+1000-1000</f>
        <v>20000</v>
      </c>
      <c r="C22" s="6">
        <f t="shared" si="7"/>
        <v>18000</v>
      </c>
      <c r="D22" s="10">
        <f>C2*(20+2.245)</f>
        <v>20020.5</v>
      </c>
      <c r="E22" s="10">
        <f t="shared" si="8"/>
        <v>2021.3151760224023</v>
      </c>
      <c r="F22" s="10">
        <f>F21+C22+E22-D22</f>
        <v>201632.33277826264</v>
      </c>
      <c r="G22" s="11">
        <f t="shared" si="3"/>
        <v>202132.33277826264</v>
      </c>
      <c r="H22" s="6">
        <f t="shared" si="0"/>
        <v>1800</v>
      </c>
      <c r="I22" s="6">
        <f t="shared" si="1"/>
        <v>200</v>
      </c>
      <c r="J22" s="7">
        <f t="shared" si="2"/>
        <v>9.8945080804760822E-4</v>
      </c>
      <c r="K22" s="8">
        <f t="shared" si="10"/>
        <v>500</v>
      </c>
      <c r="L22" s="7">
        <f t="shared" si="4"/>
        <v>0.4</v>
      </c>
    </row>
    <row r="23" spans="1:12" x14ac:dyDescent="0.25">
      <c r="A23" s="6">
        <f t="shared" si="11"/>
        <v>22</v>
      </c>
      <c r="B23" s="6">
        <f t="shared" ref="B23:B26" si="12">B22+1000-1000</f>
        <v>20000</v>
      </c>
      <c r="C23" s="6">
        <f t="shared" si="7"/>
        <v>18000</v>
      </c>
      <c r="D23" s="10">
        <f>D22</f>
        <v>20020.5</v>
      </c>
      <c r="E23" s="10">
        <f t="shared" si="8"/>
        <v>2021.3233277826264</v>
      </c>
      <c r="F23" s="10">
        <f t="shared" ref="F23:F26" si="13">F22+C23+E23-D23</f>
        <v>201633.15610604527</v>
      </c>
      <c r="G23" s="11">
        <f t="shared" si="3"/>
        <v>202133.15610604527</v>
      </c>
      <c r="H23" s="6">
        <f t="shared" si="0"/>
        <v>1800</v>
      </c>
      <c r="I23" s="6">
        <f t="shared" si="1"/>
        <v>200</v>
      </c>
      <c r="J23" s="7">
        <f t="shared" si="2"/>
        <v>9.8944677782141725E-4</v>
      </c>
      <c r="K23" s="8">
        <f t="shared" si="10"/>
        <v>500</v>
      </c>
      <c r="L23" s="7">
        <f t="shared" si="4"/>
        <v>0.4</v>
      </c>
    </row>
    <row r="24" spans="1:12" x14ac:dyDescent="0.25">
      <c r="A24" s="6">
        <f t="shared" si="11"/>
        <v>23</v>
      </c>
      <c r="B24" s="6">
        <f t="shared" si="12"/>
        <v>20000</v>
      </c>
      <c r="C24" s="6">
        <f t="shared" si="7"/>
        <v>18000</v>
      </c>
      <c r="D24" s="10">
        <f t="shared" ref="D24:D26" si="14">D23</f>
        <v>20020.5</v>
      </c>
      <c r="E24" s="10">
        <f t="shared" si="8"/>
        <v>2021.3315610604527</v>
      </c>
      <c r="F24" s="10">
        <f t="shared" si="13"/>
        <v>201633.98766710571</v>
      </c>
      <c r="G24" s="11">
        <f t="shared" si="3"/>
        <v>202133.98766710571</v>
      </c>
      <c r="H24" s="6">
        <f t="shared" si="0"/>
        <v>1800</v>
      </c>
      <c r="I24" s="6">
        <f t="shared" si="1"/>
        <v>200</v>
      </c>
      <c r="J24" s="7">
        <f t="shared" si="2"/>
        <v>9.8944270732629009E-4</v>
      </c>
      <c r="K24" s="8">
        <f t="shared" si="10"/>
        <v>500</v>
      </c>
      <c r="L24" s="7">
        <f t="shared" si="4"/>
        <v>0.4</v>
      </c>
    </row>
    <row r="25" spans="1:12" x14ac:dyDescent="0.25">
      <c r="A25" s="6">
        <f t="shared" si="11"/>
        <v>24</v>
      </c>
      <c r="B25" s="6">
        <f t="shared" si="12"/>
        <v>20000</v>
      </c>
      <c r="C25" s="6">
        <f t="shared" si="7"/>
        <v>18000</v>
      </c>
      <c r="D25" s="10">
        <f t="shared" si="14"/>
        <v>20020.5</v>
      </c>
      <c r="E25" s="10">
        <f t="shared" si="8"/>
        <v>2021.3398766710573</v>
      </c>
      <c r="F25" s="10">
        <f t="shared" si="13"/>
        <v>201634.82754377677</v>
      </c>
      <c r="G25" s="11">
        <f t="shared" si="3"/>
        <v>202134.82754377677</v>
      </c>
      <c r="H25" s="6">
        <f t="shared" si="0"/>
        <v>1800</v>
      </c>
      <c r="I25" s="6">
        <f t="shared" si="1"/>
        <v>200</v>
      </c>
      <c r="J25" s="7">
        <f t="shared" si="2"/>
        <v>9.8943859616020674E-4</v>
      </c>
      <c r="K25" s="8">
        <f t="shared" si="10"/>
        <v>500</v>
      </c>
      <c r="L25" s="7">
        <f t="shared" si="4"/>
        <v>0.4</v>
      </c>
    </row>
    <row r="26" spans="1:12" x14ac:dyDescent="0.25">
      <c r="A26" s="6">
        <f t="shared" si="11"/>
        <v>25</v>
      </c>
      <c r="B26" s="6">
        <f t="shared" si="12"/>
        <v>20000</v>
      </c>
      <c r="C26" s="6">
        <f t="shared" si="7"/>
        <v>18000</v>
      </c>
      <c r="D26" s="10">
        <f t="shared" si="14"/>
        <v>20020.5</v>
      </c>
      <c r="E26" s="10">
        <f t="shared" si="8"/>
        <v>2021.3482754377678</v>
      </c>
      <c r="F26" s="10">
        <f t="shared" si="13"/>
        <v>201635.67581921455</v>
      </c>
      <c r="G26" s="11">
        <f t="shared" si="3"/>
        <v>202135.67581921455</v>
      </c>
      <c r="H26" s="6">
        <f t="shared" si="0"/>
        <v>1800</v>
      </c>
      <c r="I26" s="6">
        <f t="shared" si="1"/>
        <v>200</v>
      </c>
      <c r="J26" s="7">
        <f t="shared" si="2"/>
        <v>9.8943444391714087E-4</v>
      </c>
      <c r="K26" s="8">
        <f t="shared" si="10"/>
        <v>500</v>
      </c>
      <c r="L26" s="7">
        <f t="shared" si="4"/>
        <v>0.4</v>
      </c>
    </row>
    <row r="27" spans="1:12" x14ac:dyDescent="0.25">
      <c r="E27" s="9"/>
      <c r="F27" s="9"/>
      <c r="G27" s="9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tabulka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Bachníček Jozef</cp:lastModifiedBy>
  <dcterms:created xsi:type="dcterms:W3CDTF">2019-06-03T09:36:53Z</dcterms:created>
  <dcterms:modified xsi:type="dcterms:W3CDTF">2019-06-07T10:58:09Z</dcterms:modified>
</cp:coreProperties>
</file>