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ACHNICEK\Docasne\statistika\2023\4Q definitívne\"/>
    </mc:Choice>
  </mc:AlternateContent>
  <xr:revisionPtr revIDLastSave="0" documentId="13_ncr:1_{EDE57F7C-B800-45BF-B9B3-43E09909A7B8}" xr6:coauthVersionLast="47" xr6:coauthVersionMax="47" xr10:uidLastSave="{00000000-0000-0000-0000-000000000000}"/>
  <bookViews>
    <workbookView xWindow="-108" yWindow="-108" windowWidth="41496" windowHeight="16776" activeTab="5" xr2:uid="{A314047F-0745-4F73-A592-23BABFA2B0BB}"/>
  </bookViews>
  <sheets>
    <sheet name="SLASPO" sheetId="3" r:id="rId1"/>
    <sheet name="SLASPO bez Colonnade" sheetId="6" r:id="rId2"/>
    <sheet name="SLASPO+Poistovne" sheetId="4" r:id="rId3"/>
    <sheet name="SLASPO+Poistovne bez Colonnade" sheetId="7" r:id="rId4"/>
    <sheet name="Poisťovne a pobočky" sheetId="5" r:id="rId5"/>
    <sheet name="Podiely na trhu" sheetId="8" r:id="rId6"/>
  </sheets>
  <definedNames>
    <definedName name="act_claims">#REF!</definedName>
    <definedName name="act_expenses">#REF!</definedName>
    <definedName name="act_inv_return">#REF!</definedName>
    <definedName name="age_at_entry">#REF!</definedName>
    <definedName name="allocation">#REF!</definedName>
    <definedName name="fix_cost_be">#REF!</definedName>
    <definedName name="flag_death_ben">#REF!</definedName>
    <definedName name="flag_survival_ben">#REF!</definedName>
    <definedName name="inflation">#REF!</definedName>
    <definedName name="Inv_return">#REF!</definedName>
    <definedName name="Inv_return_aft_review">#REF!</definedName>
    <definedName name="Inv_return_real">#REF!</definedName>
    <definedName name="Lapse_penalty">#REF!</definedName>
    <definedName name="Lapse_rate_be">#REF!</definedName>
    <definedName name="lapse_shock">#REF!</definedName>
    <definedName name="mgmt_chrg">#REF!</definedName>
    <definedName name="mort_rate_be">#REF!</definedName>
    <definedName name="NB_Ratio_2022">#REF!</definedName>
    <definedName name="NB_Ratio_2023">#REF!</definedName>
    <definedName name="no_pols_at_start">#REF!</definedName>
    <definedName name="opening_fund_pp">#REF!</definedName>
    <definedName name="pol_term">#REF!</definedName>
    <definedName name="premium_pp">#REF!</definedName>
    <definedName name="risk_factor">#REF!</definedName>
    <definedName name="SAPBEXhrIndnt" hidden="1">1</definedName>
    <definedName name="SAPBEXrevision" hidden="1">6</definedName>
    <definedName name="SAPBEXsysID" hidden="1">"RBE"</definedName>
    <definedName name="SAPBEXwbID" hidden="1">"4TGAU9Q3MNMFS4QMDVW73KWMV"</definedName>
    <definedName name="Start_year">#REF!</definedName>
    <definedName name="sum_assured">#REF!</definedName>
    <definedName name="WORKBOOK_SAPBEXq0002">"DP_4"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8" l="1"/>
  <c r="I28" i="8"/>
  <c r="K28" i="8"/>
  <c r="H30" i="8"/>
  <c r="K20" i="8"/>
  <c r="K19" i="8"/>
  <c r="K18" i="8"/>
  <c r="K17" i="8"/>
  <c r="K16" i="8"/>
  <c r="H22" i="8"/>
  <c r="H25" i="8" s="1"/>
  <c r="F22" i="8"/>
  <c r="K14" i="8"/>
  <c r="K13" i="8"/>
  <c r="K12" i="8"/>
  <c r="K11" i="8"/>
  <c r="K10" i="8"/>
  <c r="K9" i="8"/>
  <c r="K8" i="8"/>
  <c r="A8" i="8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H21" i="8"/>
  <c r="F21" i="8"/>
  <c r="F23" i="8" s="1"/>
  <c r="C21" i="8" l="1"/>
  <c r="J7" i="8"/>
  <c r="E7" i="8"/>
  <c r="D21" i="8"/>
  <c r="K7" i="8"/>
  <c r="K21" i="8" s="1"/>
  <c r="G21" i="8"/>
  <c r="I7" i="8"/>
  <c r="H24" i="8"/>
  <c r="H26" i="8" s="1"/>
  <c r="H23" i="8"/>
  <c r="J8" i="8"/>
  <c r="E8" i="8"/>
  <c r="I8" i="8"/>
  <c r="J9" i="8"/>
  <c r="E9" i="8"/>
  <c r="I9" i="8"/>
  <c r="J10" i="8"/>
  <c r="E10" i="8"/>
  <c r="I10" i="8"/>
  <c r="J11" i="8"/>
  <c r="E11" i="8"/>
  <c r="I11" i="8"/>
  <c r="J12" i="8"/>
  <c r="E12" i="8"/>
  <c r="I12" i="8"/>
  <c r="J13" i="8"/>
  <c r="E13" i="8"/>
  <c r="I13" i="8"/>
  <c r="J14" i="8"/>
  <c r="E14" i="8"/>
  <c r="I14" i="8"/>
  <c r="C22" i="8"/>
  <c r="C25" i="8" s="1"/>
  <c r="J15" i="8"/>
  <c r="E15" i="8"/>
  <c r="D22" i="8"/>
  <c r="D25" i="8" s="1"/>
  <c r="K25" i="8" s="1"/>
  <c r="K15" i="8"/>
  <c r="K22" i="8" s="1"/>
  <c r="G22" i="8"/>
  <c r="G25" i="8" s="1"/>
  <c r="I15" i="8"/>
  <c r="J16" i="8"/>
  <c r="E16" i="8"/>
  <c r="I16" i="8"/>
  <c r="J17" i="8"/>
  <c r="E17" i="8"/>
  <c r="I17" i="8"/>
  <c r="J18" i="8"/>
  <c r="E18" i="8"/>
  <c r="I18" i="8"/>
  <c r="J19" i="8"/>
  <c r="E19" i="8"/>
  <c r="I19" i="8"/>
  <c r="J20" i="8"/>
  <c r="E20" i="8"/>
  <c r="I20" i="8"/>
  <c r="C30" i="8"/>
  <c r="J27" i="8"/>
  <c r="E27" i="8"/>
  <c r="D30" i="8"/>
  <c r="K27" i="8"/>
  <c r="K30" i="8" s="1"/>
  <c r="G30" i="8"/>
  <c r="I27" i="8"/>
  <c r="J28" i="8"/>
  <c r="L28" i="8" s="1"/>
  <c r="E28" i="8"/>
  <c r="M29" i="8"/>
  <c r="J29" i="8"/>
  <c r="E29" i="8"/>
  <c r="O29" i="8"/>
  <c r="I29" i="8"/>
  <c r="L29" i="8" l="1"/>
  <c r="I30" i="8"/>
  <c r="P29" i="8" s="1"/>
  <c r="O7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E30" i="8"/>
  <c r="N29" i="8" s="1"/>
  <c r="L27" i="8"/>
  <c r="L30" i="8" s="1"/>
  <c r="J30" i="8"/>
  <c r="Q29" i="8" s="1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P20" i="8"/>
  <c r="N20" i="8"/>
  <c r="L20" i="8"/>
  <c r="R20" i="8" s="1"/>
  <c r="Q20" i="8"/>
  <c r="P19" i="8"/>
  <c r="N19" i="8"/>
  <c r="L19" i="8"/>
  <c r="R19" i="8" s="1"/>
  <c r="Q19" i="8"/>
  <c r="P18" i="8"/>
  <c r="N18" i="8"/>
  <c r="L18" i="8"/>
  <c r="R18" i="8" s="1"/>
  <c r="Q18" i="8"/>
  <c r="P17" i="8"/>
  <c r="N17" i="8"/>
  <c r="L17" i="8"/>
  <c r="R17" i="8" s="1"/>
  <c r="Q17" i="8"/>
  <c r="P16" i="8"/>
  <c r="N16" i="8"/>
  <c r="L16" i="8"/>
  <c r="R16" i="8" s="1"/>
  <c r="Q16" i="8"/>
  <c r="I22" i="8"/>
  <c r="I25" i="8" s="1"/>
  <c r="P25" i="8" s="1"/>
  <c r="P15" i="8"/>
  <c r="P22" i="8" s="1"/>
  <c r="P28" i="8" s="1"/>
  <c r="O25" i="8"/>
  <c r="E22" i="8"/>
  <c r="E25" i="8" s="1"/>
  <c r="N15" i="8"/>
  <c r="N22" i="8" s="1"/>
  <c r="L15" i="8"/>
  <c r="J22" i="8"/>
  <c r="Q15" i="8"/>
  <c r="Q22" i="8" s="1"/>
  <c r="M25" i="8"/>
  <c r="J25" i="8"/>
  <c r="Q25" i="8" s="1"/>
  <c r="P14" i="8"/>
  <c r="N14" i="8"/>
  <c r="L14" i="8"/>
  <c r="R14" i="8" s="1"/>
  <c r="Q14" i="8"/>
  <c r="P13" i="8"/>
  <c r="N13" i="8"/>
  <c r="L13" i="8"/>
  <c r="R13" i="8" s="1"/>
  <c r="Q13" i="8"/>
  <c r="P12" i="8"/>
  <c r="N12" i="8"/>
  <c r="L12" i="8"/>
  <c r="R12" i="8" s="1"/>
  <c r="Q12" i="8"/>
  <c r="P11" i="8"/>
  <c r="N11" i="8"/>
  <c r="L11" i="8"/>
  <c r="R11" i="8" s="1"/>
  <c r="Q11" i="8"/>
  <c r="P10" i="8"/>
  <c r="N10" i="8"/>
  <c r="L10" i="8"/>
  <c r="R10" i="8" s="1"/>
  <c r="Q10" i="8"/>
  <c r="P9" i="8"/>
  <c r="N9" i="8"/>
  <c r="L9" i="8"/>
  <c r="R9" i="8" s="1"/>
  <c r="Q9" i="8"/>
  <c r="P8" i="8"/>
  <c r="N8" i="8"/>
  <c r="L8" i="8"/>
  <c r="R8" i="8" s="1"/>
  <c r="Q8" i="8"/>
  <c r="I21" i="8"/>
  <c r="I23" i="8" s="1"/>
  <c r="P7" i="8"/>
  <c r="P21" i="8" s="1"/>
  <c r="G24" i="8"/>
  <c r="G23" i="8"/>
  <c r="K23" i="8"/>
  <c r="D24" i="8"/>
  <c r="D23" i="8"/>
  <c r="E21" i="8"/>
  <c r="N7" i="8"/>
  <c r="N21" i="8" s="1"/>
  <c r="L7" i="8"/>
  <c r="J21" i="8"/>
  <c r="J23" i="8" s="1"/>
  <c r="Q7" i="8"/>
  <c r="Q21" i="8" s="1"/>
  <c r="C24" i="8"/>
  <c r="C23" i="8"/>
  <c r="C26" i="8" l="1"/>
  <c r="M24" i="8"/>
  <c r="M26" i="8" s="1"/>
  <c r="J24" i="8"/>
  <c r="Q23" i="8"/>
  <c r="L21" i="8"/>
  <c r="R7" i="8"/>
  <c r="R21" i="8" s="1"/>
  <c r="N23" i="8"/>
  <c r="E23" i="8"/>
  <c r="E24" i="8"/>
  <c r="D26" i="8"/>
  <c r="K24" i="8"/>
  <c r="K26" i="8" s="1"/>
  <c r="G26" i="8"/>
  <c r="O24" i="8"/>
  <c r="O26" i="8" s="1"/>
  <c r="I24" i="8"/>
  <c r="P23" i="8"/>
  <c r="Q28" i="8"/>
  <c r="L22" i="8"/>
  <c r="R15" i="8"/>
  <c r="R22" i="8" s="1"/>
  <c r="N25" i="8"/>
  <c r="N28" i="8" s="1"/>
  <c r="L25" i="8"/>
  <c r="R25" i="8" s="1"/>
  <c r="M22" i="8"/>
  <c r="M28" i="8" s="1"/>
  <c r="M21" i="8"/>
  <c r="O22" i="8"/>
  <c r="O28" i="8" s="1"/>
  <c r="O21" i="8"/>
  <c r="R29" i="8"/>
  <c r="O27" i="8" l="1"/>
  <c r="O30" i="8" s="1"/>
  <c r="O23" i="8"/>
  <c r="M27" i="8"/>
  <c r="M30" i="8" s="1"/>
  <c r="M23" i="8"/>
  <c r="R28" i="8"/>
  <c r="I26" i="8"/>
  <c r="P24" i="8"/>
  <c r="E26" i="8"/>
  <c r="N24" i="8"/>
  <c r="L24" i="8"/>
  <c r="R23" i="8"/>
  <c r="L23" i="8"/>
  <c r="J26" i="8"/>
  <c r="Q24" i="8"/>
  <c r="Q26" i="8" l="1"/>
  <c r="Q27" i="8"/>
  <c r="Q30" i="8" s="1"/>
  <c r="L26" i="8"/>
  <c r="R24" i="8"/>
  <c r="N26" i="8"/>
  <c r="N27" i="8"/>
  <c r="N30" i="8" s="1"/>
  <c r="P26" i="8"/>
  <c r="P27" i="8"/>
  <c r="P30" i="8" s="1"/>
  <c r="R26" i="8" l="1"/>
  <c r="R27" i="8"/>
  <c r="R30" i="8" s="1"/>
</calcChain>
</file>

<file path=xl/sharedStrings.xml><?xml version="1.0" encoding="utf-8"?>
<sst xmlns="http://schemas.openxmlformats.org/spreadsheetml/2006/main" count="288" uniqueCount="40">
  <si>
    <t>Obdobie</t>
  </si>
  <si>
    <t>Por. č.</t>
  </si>
  <si>
    <t>Poisťovňa</t>
  </si>
  <si>
    <t>Životné poistenie</t>
  </si>
  <si>
    <t>Neživotné poistenie</t>
  </si>
  <si>
    <t>Spolu</t>
  </si>
  <si>
    <t>Allianz - Slovenská poisťovňa, a. s.</t>
  </si>
  <si>
    <t>BNP Paribas Cardif Poisťovňa, a. s.</t>
  </si>
  <si>
    <t>ČSOB Poisťovňa, a. s.</t>
  </si>
  <si>
    <t>Komunálna poisťovňa a. s., Vienna Insurance Group</t>
  </si>
  <si>
    <t>KOOPERATIVA poisťovňa, a. s., Vienna Insurance Group</t>
  </si>
  <si>
    <t>NN Životná poisťovňa, a. s.</t>
  </si>
  <si>
    <t>Union poisťovňa, a. s.</t>
  </si>
  <si>
    <t>Wüstenrot poisťovňa, a. s.</t>
  </si>
  <si>
    <t>Slovenská kancelária poisťovateľov</t>
  </si>
  <si>
    <t>Členovia SLASPO SPOLU</t>
  </si>
  <si>
    <t xml:space="preserve">UNIQA pojišťovna, a.s., pobočka poisťovne z iného členského štátu </t>
  </si>
  <si>
    <t xml:space="preserve">Generali Poisťovňa, pobočka poisťovne z iného členského štátu </t>
  </si>
  <si>
    <t>Predpísané poistné  (v tis. EUR) a podiely na trhu</t>
  </si>
  <si>
    <t xml:space="preserve">Údaje sú z výkazu S.05.01 </t>
  </si>
  <si>
    <t>Trhové podiely v rámci SLASPO</t>
  </si>
  <si>
    <t xml:space="preserve">Priame predpísané poistné </t>
  </si>
  <si>
    <t>Aktívne zaistenie</t>
  </si>
  <si>
    <t>Predpísané poistné vrátane aktívneho zaistenia</t>
  </si>
  <si>
    <t>Z toho jednorazovo platené poistné</t>
  </si>
  <si>
    <t>Priame predpísané poistné</t>
  </si>
  <si>
    <t>MetLife Europe d. a. c., pobočka poisťovne z iného členského štátu</t>
  </si>
  <si>
    <t>Poisťovne - členovia SLASPO</t>
  </si>
  <si>
    <t xml:space="preserve">Pobočky poisťovní z iných členských štátov -  členovia SLASPO </t>
  </si>
  <si>
    <t>Trhové podiely SLASPO+poisťovne</t>
  </si>
  <si>
    <t>Poisťovne - nečlenovia SLASPO</t>
  </si>
  <si>
    <t>SPOLU</t>
  </si>
  <si>
    <t xml:space="preserve">Pobočky poisťovní z iných členských štátov -  nečlenovia SLASPO </t>
  </si>
  <si>
    <t>Poisťovne a pobočky poisťovní z iných členských štátov - nečlenovia SLASPO</t>
  </si>
  <si>
    <t>Poisťovne spolu</t>
  </si>
  <si>
    <t>Pobočky poisťovní z iných členských štátov - spolu</t>
  </si>
  <si>
    <t>Voľné cezhraničné pôsobenie poisťovní z iného členského štátu</t>
  </si>
  <si>
    <t>Colonnade Insurance S.A., pobočka poisťovne z iného členského štátu</t>
  </si>
  <si>
    <t>YOUPLUS Životná poisťovňa, pobočka poisťovne z iného členského štátu</t>
  </si>
  <si>
    <t xml:space="preserve">Youplus Insurance International AG, pobočka poisťovne z iného členského štátu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</si>
</sst>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</cellStyleXfs>
  <cellXfs count="54">
    <xf numFmtId="0" fontId="0" fillId="0" borderId="0" xfId="0"/>
    <xf numFmtId="0" fontId="3" fillId="0" borderId="0" xfId="2"/>
    <xf numFmtId="1" fontId="3" fillId="0" borderId="1" xfId="0" applyNumberFormat="1" applyFont="1" applyBorder="1" applyAlignment="1">
      <alignment horizontal="center"/>
    </xf>
    <xf numFmtId="0" fontId="3" fillId="0" borderId="1" xfId="2" applyBorder="1" applyAlignment="1">
      <alignment vertical="center"/>
    </xf>
    <xf numFmtId="3" fontId="0" fillId="0" borderId="1" xfId="0" applyNumberFormat="1" applyBorder="1"/>
    <xf numFmtId="0" fontId="3" fillId="0" borderId="3" xfId="2" applyBorder="1" applyAlignment="1">
      <alignment vertical="center"/>
    </xf>
    <xf numFmtId="0" fontId="8" fillId="0" borderId="3" xfId="2" applyFont="1" applyBorder="1" applyAlignment="1">
      <alignment vertical="center"/>
    </xf>
    <xf numFmtId="3" fontId="2" fillId="0" borderId="1" xfId="0" applyNumberFormat="1" applyFont="1" applyBorder="1"/>
    <xf numFmtId="49" fontId="6" fillId="0" borderId="0" xfId="4" applyNumberFormat="1" applyAlignment="1">
      <alignment vertical="center"/>
    </xf>
    <xf numFmtId="0" fontId="6" fillId="0" borderId="0" xfId="5"/>
    <xf numFmtId="0" fontId="7" fillId="0" borderId="1" xfId="2" applyFont="1" applyBorder="1" applyAlignment="1">
      <alignment vertical="center" wrapText="1"/>
    </xf>
    <xf numFmtId="0" fontId="7" fillId="0" borderId="1" xfId="2" applyFont="1" applyBorder="1" applyAlignment="1">
      <alignment vertical="center"/>
    </xf>
    <xf numFmtId="0" fontId="7" fillId="3" borderId="2" xfId="2" applyFont="1" applyFill="1" applyBorder="1" applyAlignment="1">
      <alignment vertical="center" wrapText="1"/>
    </xf>
    <xf numFmtId="0" fontId="7" fillId="4" borderId="2" xfId="2" applyFont="1" applyFill="1" applyBorder="1" applyAlignment="1">
      <alignment vertical="center" wrapText="1"/>
    </xf>
    <xf numFmtId="0" fontId="7" fillId="0" borderId="2" xfId="2" applyFont="1" applyBorder="1" applyAlignment="1">
      <alignment vertical="center" wrapText="1"/>
    </xf>
    <xf numFmtId="0" fontId="7" fillId="3" borderId="1" xfId="2" applyFont="1" applyFill="1" applyBorder="1" applyAlignment="1">
      <alignment vertical="center" wrapText="1"/>
    </xf>
    <xf numFmtId="0" fontId="7" fillId="4" borderId="1" xfId="2" applyFont="1" applyFill="1" applyBorder="1" applyAlignment="1">
      <alignment vertical="center" wrapText="1"/>
    </xf>
    <xf numFmtId="3" fontId="0" fillId="3" borderId="1" xfId="0" applyNumberFormat="1" applyFill="1" applyBorder="1"/>
    <xf numFmtId="3" fontId="0" fillId="4" borderId="1" xfId="0" applyNumberFormat="1" applyFill="1" applyBorder="1"/>
    <xf numFmtId="164" fontId="0" fillId="3" borderId="1" xfId="1" applyNumberFormat="1" applyFont="1" applyFill="1" applyBorder="1"/>
    <xf numFmtId="164" fontId="0" fillId="4" borderId="1" xfId="1" applyNumberFormat="1" applyFont="1" applyFill="1" applyBorder="1"/>
    <xf numFmtId="164" fontId="0" fillId="0" borderId="1" xfId="1" applyNumberFormat="1" applyFont="1" applyBorder="1"/>
    <xf numFmtId="3" fontId="2" fillId="3" borderId="1" xfId="0" applyNumberFormat="1" applyFont="1" applyFill="1" applyBorder="1"/>
    <xf numFmtId="3" fontId="2" fillId="4" borderId="1" xfId="0" applyNumberFormat="1" applyFont="1" applyFill="1" applyBorder="1"/>
    <xf numFmtId="164" fontId="2" fillId="3" borderId="1" xfId="1" applyNumberFormat="1" applyFont="1" applyFill="1" applyBorder="1"/>
    <xf numFmtId="164" fontId="2" fillId="4" borderId="1" xfId="1" applyNumberFormat="1" applyFont="1" applyFill="1" applyBorder="1"/>
    <xf numFmtId="164" fontId="2" fillId="0" borderId="1" xfId="1" applyNumberFormat="1" applyFont="1" applyBorder="1"/>
    <xf numFmtId="14" fontId="6" fillId="2" borderId="0" xfId="5" applyNumberFormat="1" applyFill="1" applyAlignment="1">
      <alignment horizontal="left"/>
    </xf>
    <xf numFmtId="0" fontId="5" fillId="0" borderId="0" xfId="6"/>
    <xf numFmtId="14" fontId="5" fillId="2" borderId="0" xfId="6" applyNumberFormat="1" applyFill="1" applyAlignment="1">
      <alignment horizontal="left"/>
    </xf>
    <xf numFmtId="1" fontId="3" fillId="0" borderId="0" xfId="0" applyNumberFormat="1" applyFont="1" applyAlignment="1">
      <alignment horizontal="center"/>
    </xf>
    <xf numFmtId="3" fontId="0" fillId="5" borderId="1" xfId="0" applyNumberFormat="1" applyFill="1" applyBorder="1"/>
    <xf numFmtId="3" fontId="2" fillId="5" borderId="1" xfId="0" applyNumberFormat="1" applyFont="1" applyFill="1" applyBorder="1"/>
    <xf numFmtId="49" fontId="5" fillId="0" borderId="0" xfId="7" applyNumberFormat="1" applyAlignment="1">
      <alignment vertical="center"/>
    </xf>
    <xf numFmtId="0" fontId="5" fillId="0" borderId="0" xfId="3"/>
    <xf numFmtId="0" fontId="5" fillId="2" borderId="0" xfId="3" applyFill="1" applyAlignment="1">
      <alignment horizontal="left"/>
    </xf>
    <xf numFmtId="164" fontId="2" fillId="5" borderId="1" xfId="1" applyNumberFormat="1" applyFont="1" applyFill="1" applyBorder="1"/>
    <xf numFmtId="0" fontId="0" fillId="0" borderId="1" xfId="0" applyBorder="1" applyAlignment="1">
      <alignment wrapText="1"/>
    </xf>
    <xf numFmtId="0" fontId="4" fillId="0" borderId="0" xfId="2" applyFont="1" applyAlignment="1">
      <alignment horizontal="left"/>
    </xf>
    <xf numFmtId="0" fontId="0" fillId="0" borderId="1" xfId="0" applyBorder="1" applyAlignment="1">
      <alignment horizontal="center"/>
    </xf>
    <xf numFmtId="0" fontId="7" fillId="3" borderId="4" xfId="2" applyFont="1" applyFill="1" applyBorder="1" applyAlignment="1">
      <alignment horizontal="center"/>
    </xf>
    <xf numFmtId="0" fontId="7" fillId="3" borderId="5" xfId="2" applyFont="1" applyFill="1" applyBorder="1" applyAlignment="1">
      <alignment horizontal="center"/>
    </xf>
    <xf numFmtId="0" fontId="7" fillId="3" borderId="6" xfId="2" applyFont="1" applyFill="1" applyBorder="1" applyAlignment="1">
      <alignment horizontal="center"/>
    </xf>
    <xf numFmtId="0" fontId="7" fillId="4" borderId="4" xfId="2" applyFont="1" applyFill="1" applyBorder="1" applyAlignment="1">
      <alignment horizontal="center"/>
    </xf>
    <xf numFmtId="0" fontId="7" fillId="4" borderId="5" xfId="2" applyFont="1" applyFill="1" applyBorder="1" applyAlignment="1">
      <alignment horizontal="center"/>
    </xf>
    <xf numFmtId="0" fontId="7" fillId="4" borderId="6" xfId="2" applyFont="1" applyFill="1" applyBorder="1" applyAlignment="1">
      <alignment horizontal="center"/>
    </xf>
    <xf numFmtId="0" fontId="7" fillId="0" borderId="4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14" fontId="5" fillId="2" borderId="0" xfId="3" applyNumberFormat="1" applyFill="1" applyAlignment="1">
      <alignment horizontal="left"/>
    </xf>
    <xf numFmtId="0" fontId="3" fillId="0" borderId="1" xfId="2" applyFill="1" applyBorder="1" applyAlignment="1">
      <alignment vertical="center"/>
    </xf>
  </cellXfs>
  <cellStyles count="8">
    <cellStyle name="=D:\WINNT\SYSTEM32\COMMAND.COM" xfId="2" xr:uid="{54F8B304-94D7-40D3-9A22-F0FB0173F99E}"/>
    <cellStyle name="Normálna" xfId="0" builtinId="0"/>
    <cellStyle name="Normálne 2" xfId="4" xr:uid="{EDB8BE36-ADE2-4C49-9091-6B496A1E3C04}"/>
    <cellStyle name="Normálne 2 2" xfId="7" xr:uid="{AB35DC54-B7D8-41EC-BCEA-373D56A74D5C}"/>
    <cellStyle name="Normálne 4" xfId="3" xr:uid="{9910735D-BC4E-44EE-98BB-AE7C86527C83}"/>
    <cellStyle name="Normálne 4 2" xfId="5" xr:uid="{E089D0EF-CBA9-4E2A-85F1-085A00D6F144}"/>
    <cellStyle name="Normálne 4 2 2" xfId="6" xr:uid="{32C34F46-777F-44E6-8F85-E787C3D3C8CB}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CF623-0834-4062-9701-371DDAAE34DB}">
  <sheetPr>
    <pageSetUpPr fitToPage="1"/>
  </sheetPr>
  <dimension ref="A1:R24"/>
  <sheetViews>
    <sheetView topLeftCell="A7" workbookViewId="0">
      <selection activeCell="B19" sqref="B19"/>
    </sheetView>
  </sheetViews>
  <sheetFormatPr defaultColWidth="9.109375" defaultRowHeight="14.4" x14ac:dyDescent="0.3"/>
  <cols>
    <col min="1" max="1" width="8.44140625" customWidth="1"/>
    <col min="2" max="2" width="69.44140625" customWidth="1"/>
    <col min="3" max="18" width="11.6640625" customWidth="1"/>
  </cols>
  <sheetData>
    <row r="1" spans="1:18" ht="15.6" x14ac:dyDescent="0.3">
      <c r="A1" s="38" t="s">
        <v>18</v>
      </c>
      <c r="B1" s="38"/>
    </row>
    <row r="2" spans="1:18" x14ac:dyDescent="0.3">
      <c r="A2" s="9" t="s">
        <v>0</v>
      </c>
      <c r="B2" s="27">
        <v>45291</v>
      </c>
    </row>
    <row r="3" spans="1:18" x14ac:dyDescent="0.3">
      <c r="A3" t="s">
        <v>19</v>
      </c>
    </row>
    <row r="4" spans="1:18" ht="15.6" x14ac:dyDescent="0.3">
      <c r="A4" s="38"/>
      <c r="B4" s="38"/>
      <c r="C4" s="1"/>
      <c r="D4" s="1"/>
      <c r="E4" s="1"/>
      <c r="F4" s="1"/>
      <c r="G4" s="1"/>
      <c r="H4" s="1"/>
      <c r="I4" s="1"/>
      <c r="J4" s="1"/>
      <c r="K4" s="1"/>
      <c r="L4" s="1"/>
      <c r="M4" s="39" t="s">
        <v>20</v>
      </c>
      <c r="N4" s="39"/>
      <c r="O4" s="39"/>
      <c r="P4" s="39"/>
      <c r="Q4" s="39"/>
      <c r="R4" s="39"/>
    </row>
    <row r="5" spans="1:18" x14ac:dyDescent="0.3">
      <c r="A5" s="10" t="s">
        <v>1</v>
      </c>
      <c r="B5" s="11" t="s">
        <v>2</v>
      </c>
      <c r="C5" s="40" t="s">
        <v>3</v>
      </c>
      <c r="D5" s="41"/>
      <c r="E5" s="41"/>
      <c r="F5" s="42"/>
      <c r="G5" s="43" t="s">
        <v>4</v>
      </c>
      <c r="H5" s="44"/>
      <c r="I5" s="45"/>
      <c r="J5" s="46" t="s">
        <v>5</v>
      </c>
      <c r="K5" s="47"/>
      <c r="L5" s="48"/>
      <c r="M5" s="49" t="s">
        <v>3</v>
      </c>
      <c r="N5" s="49"/>
      <c r="O5" s="50" t="s">
        <v>4</v>
      </c>
      <c r="P5" s="50"/>
      <c r="Q5" s="51" t="s">
        <v>5</v>
      </c>
      <c r="R5" s="51"/>
    </row>
    <row r="6" spans="1:18" ht="131.25" customHeight="1" x14ac:dyDescent="0.3">
      <c r="A6" s="10"/>
      <c r="B6" s="11"/>
      <c r="C6" s="12" t="s">
        <v>21</v>
      </c>
      <c r="D6" s="12" t="s">
        <v>22</v>
      </c>
      <c r="E6" s="12" t="s">
        <v>23</v>
      </c>
      <c r="F6" s="12" t="s">
        <v>24</v>
      </c>
      <c r="G6" s="13" t="s">
        <v>25</v>
      </c>
      <c r="H6" s="13" t="s">
        <v>22</v>
      </c>
      <c r="I6" s="13" t="s">
        <v>23</v>
      </c>
      <c r="J6" s="14" t="s">
        <v>25</v>
      </c>
      <c r="K6" s="14" t="s">
        <v>22</v>
      </c>
      <c r="L6" s="14" t="s">
        <v>23</v>
      </c>
      <c r="M6" s="15" t="s">
        <v>21</v>
      </c>
      <c r="N6" s="15" t="s">
        <v>23</v>
      </c>
      <c r="O6" s="16" t="s">
        <v>21</v>
      </c>
      <c r="P6" s="16" t="s">
        <v>23</v>
      </c>
      <c r="Q6" s="10" t="s">
        <v>21</v>
      </c>
      <c r="R6" s="10" t="s">
        <v>23</v>
      </c>
    </row>
    <row r="7" spans="1:18" x14ac:dyDescent="0.3">
      <c r="A7" s="2">
        <v>1</v>
      </c>
      <c r="B7" s="3" t="s">
        <v>6</v>
      </c>
      <c r="C7" s="17">
        <v>198686.20722999997</v>
      </c>
      <c r="D7" s="17">
        <v>0</v>
      </c>
      <c r="E7" s="17">
        <v>198686.20722999997</v>
      </c>
      <c r="F7" s="17">
        <v>18561.846750000001</v>
      </c>
      <c r="G7" s="18">
        <v>471972.68997000001</v>
      </c>
      <c r="H7" s="18">
        <v>2958.9757</v>
      </c>
      <c r="I7" s="18">
        <v>474931.66567000002</v>
      </c>
      <c r="J7" s="4">
        <v>670658.89720000001</v>
      </c>
      <c r="K7" s="4">
        <v>2958.9757</v>
      </c>
      <c r="L7" s="4">
        <v>673617.87289999996</v>
      </c>
      <c r="M7" s="19">
        <v>0.18724043918043887</v>
      </c>
      <c r="N7" s="19">
        <v>0.18590630190561547</v>
      </c>
      <c r="O7" s="20">
        <v>0.28915118084384323</v>
      </c>
      <c r="P7" s="20">
        <v>0.2822428844370557</v>
      </c>
      <c r="Q7" s="21">
        <v>0.24900100592240079</v>
      </c>
      <c r="R7" s="21">
        <v>0.24482292411124087</v>
      </c>
    </row>
    <row r="8" spans="1:18" x14ac:dyDescent="0.3">
      <c r="A8" s="2">
        <v>2</v>
      </c>
      <c r="B8" s="3" t="s">
        <v>7</v>
      </c>
      <c r="C8" s="17">
        <v>18614.459019999998</v>
      </c>
      <c r="D8" s="17">
        <v>7615.0800799999997</v>
      </c>
      <c r="E8" s="17">
        <v>26229.539099999998</v>
      </c>
      <c r="F8" s="17">
        <v>0</v>
      </c>
      <c r="G8" s="18">
        <v>11092.561369999999</v>
      </c>
      <c r="H8" s="18">
        <v>7725.0539200000003</v>
      </c>
      <c r="I8" s="18">
        <v>18817.615290000002</v>
      </c>
      <c r="J8" s="4">
        <v>29707.020389999998</v>
      </c>
      <c r="K8" s="4">
        <v>15340.134</v>
      </c>
      <c r="L8" s="4">
        <v>45047.154389999996</v>
      </c>
      <c r="M8" s="19">
        <v>1.7542131034674145E-2</v>
      </c>
      <c r="N8" s="19">
        <v>2.4542401220256794E-2</v>
      </c>
      <c r="O8" s="20">
        <v>6.795789855811727E-3</v>
      </c>
      <c r="P8" s="20">
        <v>1.1182951994122911E-2</v>
      </c>
      <c r="Q8" s="21">
        <v>1.1029568072458385E-2</v>
      </c>
      <c r="R8" s="21">
        <v>1.6372154754699532E-2</v>
      </c>
    </row>
    <row r="9" spans="1:18" x14ac:dyDescent="0.3">
      <c r="A9" s="2">
        <v>3</v>
      </c>
      <c r="B9" s="3" t="s">
        <v>8</v>
      </c>
      <c r="C9" s="17">
        <v>29807.451000000001</v>
      </c>
      <c r="D9" s="17">
        <v>0</v>
      </c>
      <c r="E9" s="17">
        <v>29807.451000000001</v>
      </c>
      <c r="F9" s="17">
        <v>6172.6450000000004</v>
      </c>
      <c r="G9" s="18">
        <v>83463.900999999998</v>
      </c>
      <c r="H9" s="18">
        <v>1614.0709999999999</v>
      </c>
      <c r="I9" s="18">
        <v>85077.971999999994</v>
      </c>
      <c r="J9" s="4">
        <v>113271.352</v>
      </c>
      <c r="K9" s="4">
        <v>1614.0709999999999</v>
      </c>
      <c r="L9" s="4">
        <v>114885.423</v>
      </c>
      <c r="M9" s="19">
        <v>2.809032541261728E-2</v>
      </c>
      <c r="N9" s="19">
        <v>2.7890174471084956E-2</v>
      </c>
      <c r="O9" s="20">
        <v>5.1133648291212863E-2</v>
      </c>
      <c r="P9" s="20">
        <v>5.0560225723125254E-2</v>
      </c>
      <c r="Q9" s="21">
        <v>4.2055179925212127E-2</v>
      </c>
      <c r="R9" s="21">
        <v>4.1754511464383692E-2</v>
      </c>
    </row>
    <row r="10" spans="1:18" x14ac:dyDescent="0.3">
      <c r="A10" s="2">
        <v>4</v>
      </c>
      <c r="B10" s="3" t="s">
        <v>9</v>
      </c>
      <c r="C10" s="17">
        <v>22812.80618</v>
      </c>
      <c r="D10" s="17">
        <v>0</v>
      </c>
      <c r="E10" s="17">
        <v>22812.80618</v>
      </c>
      <c r="F10" s="17">
        <v>4795.0041299999975</v>
      </c>
      <c r="G10" s="18">
        <v>87214.92366</v>
      </c>
      <c r="H10" s="18">
        <v>1311.59375</v>
      </c>
      <c r="I10" s="18">
        <v>88526.51741</v>
      </c>
      <c r="J10" s="4">
        <v>110027.72984</v>
      </c>
      <c r="K10" s="4">
        <v>1311.59375</v>
      </c>
      <c r="L10" s="4">
        <v>111339.32359</v>
      </c>
      <c r="M10" s="19">
        <v>2.1498622917174855E-2</v>
      </c>
      <c r="N10" s="19">
        <v>2.134543958607011E-2</v>
      </c>
      <c r="O10" s="20">
        <v>5.3431689374013554E-2</v>
      </c>
      <c r="P10" s="20">
        <v>5.2609630877564616E-2</v>
      </c>
      <c r="Q10" s="21">
        <v>4.085089383574967E-2</v>
      </c>
      <c r="R10" s="21">
        <v>4.0465700015530959E-2</v>
      </c>
    </row>
    <row r="11" spans="1:18" x14ac:dyDescent="0.3">
      <c r="A11" s="2">
        <v>5</v>
      </c>
      <c r="B11" s="3" t="s">
        <v>10</v>
      </c>
      <c r="C11" s="17">
        <v>319795.48877999996</v>
      </c>
      <c r="D11" s="17">
        <v>0</v>
      </c>
      <c r="E11" s="17">
        <v>319795.48877999996</v>
      </c>
      <c r="F11" s="17">
        <v>145739.81220999995</v>
      </c>
      <c r="G11" s="18">
        <v>352460.79454999999</v>
      </c>
      <c r="H11" s="18">
        <v>7222.8551699999998</v>
      </c>
      <c r="I11" s="18">
        <v>359683.64971999999</v>
      </c>
      <c r="J11" s="4">
        <v>672256.28333000001</v>
      </c>
      <c r="K11" s="4">
        <v>7222.8551699999998</v>
      </c>
      <c r="L11" s="4">
        <v>679479.13849999988</v>
      </c>
      <c r="M11" s="19">
        <v>0.30137294682853616</v>
      </c>
      <c r="N11" s="19">
        <v>0.29922558547995565</v>
      </c>
      <c r="O11" s="20">
        <v>0.21593294932333842</v>
      </c>
      <c r="P11" s="20">
        <v>0.21375317360362936</v>
      </c>
      <c r="Q11" s="21">
        <v>0.24959408051647103</v>
      </c>
      <c r="R11" s="21">
        <v>0.24695317071085512</v>
      </c>
    </row>
    <row r="12" spans="1:18" x14ac:dyDescent="0.3">
      <c r="A12" s="2">
        <v>6</v>
      </c>
      <c r="B12" s="3" t="s">
        <v>11</v>
      </c>
      <c r="C12" s="17">
        <v>116800.70698</v>
      </c>
      <c r="D12" s="17">
        <v>0</v>
      </c>
      <c r="E12" s="17">
        <v>116800.70698</v>
      </c>
      <c r="F12" s="17">
        <v>0</v>
      </c>
      <c r="G12" s="18">
        <v>26817.115690000006</v>
      </c>
      <c r="H12" s="18">
        <v>0</v>
      </c>
      <c r="I12" s="18">
        <v>26817.115690000006</v>
      </c>
      <c r="J12" s="4">
        <v>143617.82267000002</v>
      </c>
      <c r="K12" s="4">
        <v>0</v>
      </c>
      <c r="L12" s="4">
        <v>143617.82267000002</v>
      </c>
      <c r="M12" s="19">
        <v>0.11007213825469205</v>
      </c>
      <c r="N12" s="19">
        <v>0.10928784537860249</v>
      </c>
      <c r="O12" s="20">
        <v>1.6429341852560023E-2</v>
      </c>
      <c r="P12" s="20">
        <v>1.5936903415252592E-2</v>
      </c>
      <c r="Q12" s="21">
        <v>5.3322161925409527E-2</v>
      </c>
      <c r="R12" s="21">
        <v>5.2197153185955893E-2</v>
      </c>
    </row>
    <row r="13" spans="1:18" x14ac:dyDescent="0.3">
      <c r="A13" s="2">
        <v>7</v>
      </c>
      <c r="B13" s="3" t="s">
        <v>12</v>
      </c>
      <c r="C13" s="17">
        <v>19075.168658751249</v>
      </c>
      <c r="D13" s="17">
        <v>0</v>
      </c>
      <c r="E13" s="17">
        <v>19075.168658751249</v>
      </c>
      <c r="F13" s="17">
        <v>0</v>
      </c>
      <c r="G13" s="18">
        <v>80022.940651452664</v>
      </c>
      <c r="H13" s="18">
        <v>20064.655423513992</v>
      </c>
      <c r="I13" s="18">
        <v>100087.59607496666</v>
      </c>
      <c r="J13" s="4">
        <v>99098.109310203916</v>
      </c>
      <c r="K13" s="4">
        <v>20064.655423513992</v>
      </c>
      <c r="L13" s="4">
        <v>119162.76473371791</v>
      </c>
      <c r="M13" s="19">
        <v>1.7976300453362511E-2</v>
      </c>
      <c r="N13" s="19">
        <v>1.784821459432891E-2</v>
      </c>
      <c r="O13" s="20">
        <v>4.9025564986472182E-2</v>
      </c>
      <c r="P13" s="20">
        <v>5.9480160735793042E-2</v>
      </c>
      <c r="Q13" s="21">
        <v>3.6792964361270844E-2</v>
      </c>
      <c r="R13" s="21">
        <v>4.3309089145292884E-2</v>
      </c>
    </row>
    <row r="14" spans="1:18" x14ac:dyDescent="0.3">
      <c r="A14" s="2">
        <v>8</v>
      </c>
      <c r="B14" s="3" t="s">
        <v>13</v>
      </c>
      <c r="C14" s="17">
        <v>15195.402309999999</v>
      </c>
      <c r="D14" s="17">
        <v>0</v>
      </c>
      <c r="E14" s="17">
        <v>15195.402309999999</v>
      </c>
      <c r="F14" s="17">
        <v>1.2</v>
      </c>
      <c r="G14" s="18">
        <v>37149.715909999999</v>
      </c>
      <c r="H14" s="18">
        <v>129.07505</v>
      </c>
      <c r="I14" s="18">
        <v>37278.790959999998</v>
      </c>
      <c r="J14" s="4">
        <v>52345.118219999997</v>
      </c>
      <c r="K14" s="4">
        <v>129.07505</v>
      </c>
      <c r="L14" s="4">
        <v>52474.193269999996</v>
      </c>
      <c r="M14" s="19">
        <v>1.4320036814403764E-2</v>
      </c>
      <c r="N14" s="19">
        <v>1.4218002793470241E-2</v>
      </c>
      <c r="O14" s="20">
        <v>2.2759546159487738E-2</v>
      </c>
      <c r="P14" s="20">
        <v>2.2154078679999582E-2</v>
      </c>
      <c r="Q14" s="21">
        <v>1.9434599535358237E-2</v>
      </c>
      <c r="R14" s="21">
        <v>1.9071473536520823E-2</v>
      </c>
    </row>
    <row r="15" spans="1:18" x14ac:dyDescent="0.3">
      <c r="A15" s="2">
        <v>9</v>
      </c>
      <c r="B15" s="3" t="s">
        <v>37</v>
      </c>
      <c r="C15" s="17">
        <v>0</v>
      </c>
      <c r="D15" s="17">
        <v>0</v>
      </c>
      <c r="E15" s="17">
        <v>0</v>
      </c>
      <c r="F15" s="17">
        <v>0</v>
      </c>
      <c r="G15" s="18">
        <v>25338.115000000002</v>
      </c>
      <c r="H15" s="18">
        <v>3190.0509999999999</v>
      </c>
      <c r="I15" s="18">
        <v>28528.166000000001</v>
      </c>
      <c r="J15" s="4">
        <v>25338.115000000002</v>
      </c>
      <c r="K15" s="4">
        <v>3190.0509999999999</v>
      </c>
      <c r="L15" s="4">
        <v>28528.166000000001</v>
      </c>
      <c r="M15" s="19">
        <v>0</v>
      </c>
      <c r="N15" s="19">
        <v>0</v>
      </c>
      <c r="O15" s="20">
        <v>1.5523241128788182E-2</v>
      </c>
      <c r="P15" s="20">
        <v>1.6953748173813867E-2</v>
      </c>
      <c r="Q15" s="21">
        <v>9.4074888881940447E-3</v>
      </c>
      <c r="R15" s="21">
        <v>1.0368414052885031E-2</v>
      </c>
    </row>
    <row r="16" spans="1:18" x14ac:dyDescent="0.3">
      <c r="A16" s="2">
        <v>10</v>
      </c>
      <c r="B16" s="3" t="s">
        <v>17</v>
      </c>
      <c r="C16" s="17">
        <v>124129.7592</v>
      </c>
      <c r="D16" s="17">
        <v>0</v>
      </c>
      <c r="E16" s="17">
        <v>124129.7592</v>
      </c>
      <c r="F16" s="17">
        <v>0</v>
      </c>
      <c r="G16" s="18">
        <v>229780.93771999999</v>
      </c>
      <c r="H16" s="18">
        <v>4143.8776699999999</v>
      </c>
      <c r="I16" s="18">
        <v>233924.81538999997</v>
      </c>
      <c r="J16" s="4">
        <v>353910.69692000002</v>
      </c>
      <c r="K16" s="4">
        <v>4143.8776699999999</v>
      </c>
      <c r="L16" s="4">
        <v>358054.57458999997</v>
      </c>
      <c r="M16" s="19">
        <v>0.11697898385601048</v>
      </c>
      <c r="N16" s="19">
        <v>0.11614547789214726</v>
      </c>
      <c r="O16" s="20">
        <v>0.14077388562750701</v>
      </c>
      <c r="P16" s="20">
        <v>0.13901708268691224</v>
      </c>
      <c r="Q16" s="21">
        <v>0.13139931477491165</v>
      </c>
      <c r="R16" s="21">
        <v>0.13013307910780969</v>
      </c>
    </row>
    <row r="17" spans="1:18" x14ac:dyDescent="0.3">
      <c r="A17" s="2">
        <v>11</v>
      </c>
      <c r="B17" s="3" t="s">
        <v>26</v>
      </c>
      <c r="C17" s="17">
        <v>81210.025999999998</v>
      </c>
      <c r="D17" s="17">
        <v>0</v>
      </c>
      <c r="E17" s="17">
        <v>81210.025999999998</v>
      </c>
      <c r="F17" s="17">
        <v>0</v>
      </c>
      <c r="G17" s="18">
        <v>33034.398000000001</v>
      </c>
      <c r="H17" s="18">
        <v>0</v>
      </c>
      <c r="I17" s="18">
        <v>33034.398000000001</v>
      </c>
      <c r="J17" s="4">
        <v>114244.424</v>
      </c>
      <c r="K17" s="4">
        <v>0</v>
      </c>
      <c r="L17" s="4">
        <v>114244.424</v>
      </c>
      <c r="M17" s="19">
        <v>7.653173889666412E-2</v>
      </c>
      <c r="N17" s="19">
        <v>7.5986430169468211E-2</v>
      </c>
      <c r="O17" s="20">
        <v>2.0238321820638908E-2</v>
      </c>
      <c r="P17" s="20">
        <v>1.9631716415473063E-2</v>
      </c>
      <c r="Q17" s="21">
        <v>4.2416460313568272E-2</v>
      </c>
      <c r="R17" s="21">
        <v>4.1521543700543381E-2</v>
      </c>
    </row>
    <row r="18" spans="1:18" x14ac:dyDescent="0.3">
      <c r="A18" s="2">
        <v>12</v>
      </c>
      <c r="B18" s="3" t="s">
        <v>16</v>
      </c>
      <c r="C18" s="17">
        <v>101906.30387</v>
      </c>
      <c r="D18" s="17">
        <v>0</v>
      </c>
      <c r="E18" s="17">
        <v>101906.30387</v>
      </c>
      <c r="F18" s="17">
        <v>11714.448410000001</v>
      </c>
      <c r="G18" s="18">
        <v>191649.74876999995</v>
      </c>
      <c r="H18" s="18">
        <v>2075.7062000000001</v>
      </c>
      <c r="I18" s="18">
        <v>193725.45496999993</v>
      </c>
      <c r="J18" s="4">
        <v>293556.05263999995</v>
      </c>
      <c r="K18" s="4">
        <v>2075.7062000000001</v>
      </c>
      <c r="L18" s="4">
        <v>295631.75883999991</v>
      </c>
      <c r="M18" s="19">
        <v>9.6035760901036452E-2</v>
      </c>
      <c r="N18" s="19">
        <v>9.5351480897769486E-2</v>
      </c>
      <c r="O18" s="20">
        <v>0.11741304601500094</v>
      </c>
      <c r="P18" s="20">
        <v>0.11512736494939411</v>
      </c>
      <c r="Q18" s="21">
        <v>0.1089909530867985</v>
      </c>
      <c r="R18" s="21">
        <v>0.10744583030103559</v>
      </c>
    </row>
    <row r="19" spans="1:18" x14ac:dyDescent="0.3">
      <c r="A19" s="2">
        <v>13</v>
      </c>
      <c r="B19" s="37" t="s">
        <v>38</v>
      </c>
      <c r="C19" s="17">
        <v>13094.93901</v>
      </c>
      <c r="D19" s="17">
        <v>0</v>
      </c>
      <c r="E19" s="17">
        <v>13094.93901</v>
      </c>
      <c r="F19" s="17">
        <v>0</v>
      </c>
      <c r="G19" s="18">
        <v>2262.6842499999998</v>
      </c>
      <c r="H19" s="18">
        <v>0</v>
      </c>
      <c r="I19" s="18">
        <v>2262.6842499999998</v>
      </c>
      <c r="J19" s="4">
        <v>15357.62326</v>
      </c>
      <c r="K19" s="4">
        <v>0</v>
      </c>
      <c r="L19" s="4">
        <v>15357.62326</v>
      </c>
      <c r="M19" s="19">
        <v>1.2340575450389111E-2</v>
      </c>
      <c r="N19" s="19">
        <v>1.2252645611230443E-2</v>
      </c>
      <c r="O19" s="20">
        <v>1.3862196620017407E-3</v>
      </c>
      <c r="P19" s="20">
        <v>1.3446703503952864E-3</v>
      </c>
      <c r="Q19" s="21">
        <v>5.7019502108787649E-3</v>
      </c>
      <c r="R19" s="21">
        <v>5.5816485654177003E-3</v>
      </c>
    </row>
    <row r="20" spans="1:18" x14ac:dyDescent="0.3">
      <c r="A20" s="2">
        <v>14</v>
      </c>
      <c r="B20" s="5" t="s">
        <v>14</v>
      </c>
      <c r="C20" s="17">
        <v>0</v>
      </c>
      <c r="D20" s="17">
        <v>0</v>
      </c>
      <c r="E20" s="17">
        <v>0</v>
      </c>
      <c r="F20" s="17">
        <v>0</v>
      </c>
      <c r="G20" s="18">
        <v>9.1</v>
      </c>
      <c r="H20" s="18">
        <v>0</v>
      </c>
      <c r="I20" s="18">
        <v>9.1</v>
      </c>
      <c r="J20" s="4">
        <v>9.1</v>
      </c>
      <c r="K20" s="4">
        <v>0</v>
      </c>
      <c r="L20" s="4">
        <v>9.1</v>
      </c>
      <c r="M20" s="19">
        <v>0</v>
      </c>
      <c r="N20" s="19">
        <v>0</v>
      </c>
      <c r="O20" s="20">
        <v>5.5750593235515922E-6</v>
      </c>
      <c r="P20" s="20">
        <v>5.4079574684789124E-6</v>
      </c>
      <c r="Q20" s="21">
        <v>3.3786313181768177E-6</v>
      </c>
      <c r="R20" s="21">
        <v>3.3073478288528528E-6</v>
      </c>
    </row>
    <row r="21" spans="1:18" x14ac:dyDescent="0.3">
      <c r="A21" s="2"/>
      <c r="B21" s="6" t="s">
        <v>27</v>
      </c>
      <c r="C21" s="22">
        <v>740787.69015875133</v>
      </c>
      <c r="D21" s="22">
        <v>7615.0800799999997</v>
      </c>
      <c r="E21" s="22">
        <v>748402.77023875131</v>
      </c>
      <c r="F21" s="22">
        <v>175270.50808999996</v>
      </c>
      <c r="G21" s="23">
        <v>1150194.6428014527</v>
      </c>
      <c r="H21" s="23">
        <v>41026.280013513991</v>
      </c>
      <c r="I21" s="23">
        <v>1191220.9228149666</v>
      </c>
      <c r="J21" s="7">
        <v>1890982.332960204</v>
      </c>
      <c r="K21" s="7">
        <v>48641.360093513991</v>
      </c>
      <c r="L21" s="7">
        <v>1939623.6930537177</v>
      </c>
      <c r="M21" s="24">
        <v>0.6981129408958997</v>
      </c>
      <c r="N21" s="24">
        <v>0.70026396542938474</v>
      </c>
      <c r="O21" s="25">
        <v>0.70465971068673972</v>
      </c>
      <c r="P21" s="25">
        <v>0.70792000946654299</v>
      </c>
      <c r="Q21" s="26">
        <v>0.70208045409433062</v>
      </c>
      <c r="R21" s="26">
        <v>0.70494617692447969</v>
      </c>
    </row>
    <row r="22" spans="1:18" x14ac:dyDescent="0.3">
      <c r="A22" s="2"/>
      <c r="B22" s="6" t="s">
        <v>28</v>
      </c>
      <c r="C22" s="22">
        <v>320341.02807999996</v>
      </c>
      <c r="D22" s="22">
        <v>0</v>
      </c>
      <c r="E22" s="22">
        <v>320341.02807999996</v>
      </c>
      <c r="F22" s="22">
        <v>11714.448410000001</v>
      </c>
      <c r="G22" s="23">
        <v>482074.98373999988</v>
      </c>
      <c r="H22" s="23">
        <v>9409.6348699999999</v>
      </c>
      <c r="I22" s="23">
        <v>491484.61860999983</v>
      </c>
      <c r="J22" s="7">
        <v>802416.01182000001</v>
      </c>
      <c r="K22" s="7">
        <v>9409.6348699999999</v>
      </c>
      <c r="L22" s="7">
        <v>811825.64668999997</v>
      </c>
      <c r="M22" s="24">
        <v>0.30188705910410019</v>
      </c>
      <c r="N22" s="24">
        <v>0.29973603457061543</v>
      </c>
      <c r="O22" s="25">
        <v>0.29534028931326034</v>
      </c>
      <c r="P22" s="25">
        <v>0.29207999053345707</v>
      </c>
      <c r="Q22" s="26">
        <v>0.29791954590566938</v>
      </c>
      <c r="R22" s="26">
        <v>0.29505382307552025</v>
      </c>
    </row>
    <row r="23" spans="1:18" x14ac:dyDescent="0.3">
      <c r="A23" s="2"/>
      <c r="B23" s="6" t="s">
        <v>15</v>
      </c>
      <c r="C23" s="22">
        <v>1061128.7182387514</v>
      </c>
      <c r="D23" s="22">
        <v>7615.0800799999997</v>
      </c>
      <c r="E23" s="22">
        <v>1068743.7983187512</v>
      </c>
      <c r="F23" s="22">
        <v>186984.95649999997</v>
      </c>
      <c r="G23" s="23">
        <v>1632269.6265414525</v>
      </c>
      <c r="H23" s="23">
        <v>50435.914883513993</v>
      </c>
      <c r="I23" s="23">
        <v>1682705.5414249664</v>
      </c>
      <c r="J23" s="7">
        <v>2693398.3447802039</v>
      </c>
      <c r="K23" s="7">
        <v>58050.994963513993</v>
      </c>
      <c r="L23" s="7">
        <v>2751449.3397437176</v>
      </c>
      <c r="M23" s="24">
        <v>0.99999999999999989</v>
      </c>
      <c r="N23" s="24">
        <v>1.0000000000000002</v>
      </c>
      <c r="O23" s="25">
        <v>1</v>
      </c>
      <c r="P23" s="25">
        <v>1</v>
      </c>
      <c r="Q23" s="26">
        <v>1</v>
      </c>
      <c r="R23" s="26">
        <v>1</v>
      </c>
    </row>
    <row r="24" spans="1:18" x14ac:dyDescent="0.3">
      <c r="B24" s="8"/>
    </row>
  </sheetData>
  <mergeCells count="9">
    <mergeCell ref="A1:B1"/>
    <mergeCell ref="A4:B4"/>
    <mergeCell ref="M4:R4"/>
    <mergeCell ref="C5:F5"/>
    <mergeCell ref="G5:I5"/>
    <mergeCell ref="J5:L5"/>
    <mergeCell ref="M5:N5"/>
    <mergeCell ref="O5:P5"/>
    <mergeCell ref="Q5:R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60F94-8256-488E-B515-96C61A4DC202}">
  <sheetPr>
    <pageSetUpPr fitToPage="1"/>
  </sheetPr>
  <dimension ref="A1:R23"/>
  <sheetViews>
    <sheetView topLeftCell="A6" workbookViewId="0">
      <selection activeCell="B18" sqref="B18"/>
    </sheetView>
  </sheetViews>
  <sheetFormatPr defaultColWidth="9.109375" defaultRowHeight="14.4" x14ac:dyDescent="0.3"/>
  <cols>
    <col min="1" max="1" width="8.44140625" customWidth="1"/>
    <col min="2" max="2" width="69.44140625" customWidth="1"/>
    <col min="3" max="18" width="11.6640625" customWidth="1"/>
  </cols>
  <sheetData>
    <row r="1" spans="1:18" ht="15.6" x14ac:dyDescent="0.3">
      <c r="A1" s="38" t="s">
        <v>18</v>
      </c>
      <c r="B1" s="38"/>
    </row>
    <row r="2" spans="1:18" x14ac:dyDescent="0.3">
      <c r="A2" s="9" t="s">
        <v>0</v>
      </c>
      <c r="B2" s="27">
        <v>45291</v>
      </c>
    </row>
    <row r="3" spans="1:18" x14ac:dyDescent="0.3">
      <c r="A3" t="s">
        <v>19</v>
      </c>
    </row>
    <row r="4" spans="1:18" ht="15.6" x14ac:dyDescent="0.3">
      <c r="A4" s="38"/>
      <c r="B4" s="38"/>
      <c r="C4" s="1"/>
      <c r="D4" s="1"/>
      <c r="E4" s="1"/>
      <c r="F4" s="1"/>
      <c r="G4" s="1"/>
      <c r="H4" s="1"/>
      <c r="I4" s="1"/>
      <c r="J4" s="1"/>
      <c r="K4" s="1"/>
      <c r="L4" s="1"/>
      <c r="M4" s="39" t="s">
        <v>20</v>
      </c>
      <c r="N4" s="39"/>
      <c r="O4" s="39"/>
      <c r="P4" s="39"/>
      <c r="Q4" s="39"/>
      <c r="R4" s="39"/>
    </row>
    <row r="5" spans="1:18" x14ac:dyDescent="0.3">
      <c r="A5" s="10" t="s">
        <v>1</v>
      </c>
      <c r="B5" s="11" t="s">
        <v>2</v>
      </c>
      <c r="C5" s="40" t="s">
        <v>3</v>
      </c>
      <c r="D5" s="41"/>
      <c r="E5" s="41"/>
      <c r="F5" s="42"/>
      <c r="G5" s="43" t="s">
        <v>4</v>
      </c>
      <c r="H5" s="44"/>
      <c r="I5" s="45"/>
      <c r="J5" s="46" t="s">
        <v>5</v>
      </c>
      <c r="K5" s="47"/>
      <c r="L5" s="48"/>
      <c r="M5" s="49" t="s">
        <v>3</v>
      </c>
      <c r="N5" s="49"/>
      <c r="O5" s="50" t="s">
        <v>4</v>
      </c>
      <c r="P5" s="50"/>
      <c r="Q5" s="51" t="s">
        <v>5</v>
      </c>
      <c r="R5" s="51"/>
    </row>
    <row r="6" spans="1:18" ht="131.25" customHeight="1" x14ac:dyDescent="0.3">
      <c r="A6" s="10"/>
      <c r="B6" s="11"/>
      <c r="C6" s="12" t="s">
        <v>21</v>
      </c>
      <c r="D6" s="12" t="s">
        <v>22</v>
      </c>
      <c r="E6" s="12" t="s">
        <v>23</v>
      </c>
      <c r="F6" s="12" t="s">
        <v>24</v>
      </c>
      <c r="G6" s="13" t="s">
        <v>25</v>
      </c>
      <c r="H6" s="13" t="s">
        <v>22</v>
      </c>
      <c r="I6" s="13" t="s">
        <v>23</v>
      </c>
      <c r="J6" s="14" t="s">
        <v>25</v>
      </c>
      <c r="K6" s="14" t="s">
        <v>22</v>
      </c>
      <c r="L6" s="14" t="s">
        <v>23</v>
      </c>
      <c r="M6" s="15" t="s">
        <v>21</v>
      </c>
      <c r="N6" s="15" t="s">
        <v>23</v>
      </c>
      <c r="O6" s="16" t="s">
        <v>21</v>
      </c>
      <c r="P6" s="16" t="s">
        <v>23</v>
      </c>
      <c r="Q6" s="10" t="s">
        <v>21</v>
      </c>
      <c r="R6" s="10" t="s">
        <v>23</v>
      </c>
    </row>
    <row r="7" spans="1:18" x14ac:dyDescent="0.3">
      <c r="A7" s="2">
        <v>1</v>
      </c>
      <c r="B7" s="3" t="s">
        <v>6</v>
      </c>
      <c r="C7" s="17">
        <v>198686.20722999997</v>
      </c>
      <c r="D7" s="17">
        <v>0</v>
      </c>
      <c r="E7" s="17">
        <v>198686.20722999997</v>
      </c>
      <c r="F7" s="17">
        <v>18561.846750000001</v>
      </c>
      <c r="G7" s="18">
        <v>471972.68997000001</v>
      </c>
      <c r="H7" s="18">
        <v>2958.9757</v>
      </c>
      <c r="I7" s="18">
        <v>474931.66567000002</v>
      </c>
      <c r="J7" s="4">
        <v>670658.89720000001</v>
      </c>
      <c r="K7" s="4">
        <v>2958.9757</v>
      </c>
      <c r="L7" s="4">
        <v>673617.87289999996</v>
      </c>
      <c r="M7" s="19">
        <v>0.18724043918043887</v>
      </c>
      <c r="N7" s="19">
        <v>0.18590630190561547</v>
      </c>
      <c r="O7" s="20">
        <v>0.29371052006893511</v>
      </c>
      <c r="P7" s="20">
        <v>0.28711048326845101</v>
      </c>
      <c r="Q7" s="21">
        <v>0.25136572619848585</v>
      </c>
      <c r="R7" s="21">
        <v>0.24738794475414411</v>
      </c>
    </row>
    <row r="8" spans="1:18" x14ac:dyDescent="0.3">
      <c r="A8" s="2">
        <v>2</v>
      </c>
      <c r="B8" s="3" t="s">
        <v>7</v>
      </c>
      <c r="C8" s="17">
        <v>18614.459019999998</v>
      </c>
      <c r="D8" s="17">
        <v>7615.0800799999997</v>
      </c>
      <c r="E8" s="17">
        <v>26229.539099999998</v>
      </c>
      <c r="F8" s="17">
        <v>0</v>
      </c>
      <c r="G8" s="18">
        <v>11092.561369999999</v>
      </c>
      <c r="H8" s="18">
        <v>7725.0539200000003</v>
      </c>
      <c r="I8" s="18">
        <v>18817.615290000002</v>
      </c>
      <c r="J8" s="4">
        <v>29707.020389999998</v>
      </c>
      <c r="K8" s="4">
        <v>15340.134</v>
      </c>
      <c r="L8" s="4">
        <v>45047.154389999996</v>
      </c>
      <c r="M8" s="19">
        <v>1.7542131034674145E-2</v>
      </c>
      <c r="N8" s="19">
        <v>2.4542401220256794E-2</v>
      </c>
      <c r="O8" s="20">
        <v>6.9029459502971827E-3</v>
      </c>
      <c r="P8" s="20">
        <v>1.1375814691677585E-2</v>
      </c>
      <c r="Q8" s="21">
        <v>1.1134314007764087E-2</v>
      </c>
      <c r="R8" s="21">
        <v>1.654368654677767E-2</v>
      </c>
    </row>
    <row r="9" spans="1:18" x14ac:dyDescent="0.3">
      <c r="A9" s="2">
        <v>3</v>
      </c>
      <c r="B9" s="3" t="s">
        <v>8</v>
      </c>
      <c r="C9" s="17">
        <v>29807.451000000001</v>
      </c>
      <c r="D9" s="17">
        <v>0</v>
      </c>
      <c r="E9" s="17">
        <v>29807.451000000001</v>
      </c>
      <c r="F9" s="17">
        <v>6172.6450000000004</v>
      </c>
      <c r="G9" s="18">
        <v>83463.900999999998</v>
      </c>
      <c r="H9" s="18">
        <v>1614.0709999999999</v>
      </c>
      <c r="I9" s="18">
        <v>85077.971999999994</v>
      </c>
      <c r="J9" s="4">
        <v>113271.352</v>
      </c>
      <c r="K9" s="4">
        <v>1614.0709999999999</v>
      </c>
      <c r="L9" s="4">
        <v>114885.423</v>
      </c>
      <c r="M9" s="19">
        <v>2.809032541261728E-2</v>
      </c>
      <c r="N9" s="19">
        <v>2.7890174471084956E-2</v>
      </c>
      <c r="O9" s="20">
        <v>5.1939924259707296E-2</v>
      </c>
      <c r="P9" s="20">
        <v>5.1432194191474198E-2</v>
      </c>
      <c r="Q9" s="21">
        <v>4.2454570828534606E-2</v>
      </c>
      <c r="R9" s="21">
        <v>4.2191975334359449E-2</v>
      </c>
    </row>
    <row r="10" spans="1:18" x14ac:dyDescent="0.3">
      <c r="A10" s="2">
        <v>4</v>
      </c>
      <c r="B10" s="3" t="s">
        <v>9</v>
      </c>
      <c r="C10" s="17">
        <v>22812.80618</v>
      </c>
      <c r="D10" s="17">
        <v>0</v>
      </c>
      <c r="E10" s="17">
        <v>22812.80618</v>
      </c>
      <c r="F10" s="17">
        <v>4795.0041299999975</v>
      </c>
      <c r="G10" s="18">
        <v>87214.92366</v>
      </c>
      <c r="H10" s="18">
        <v>1311.59375</v>
      </c>
      <c r="I10" s="18">
        <v>88526.51741</v>
      </c>
      <c r="J10" s="4">
        <v>110027.72984</v>
      </c>
      <c r="K10" s="4">
        <v>1311.59375</v>
      </c>
      <c r="L10" s="4">
        <v>111339.32359</v>
      </c>
      <c r="M10" s="19">
        <v>2.1498622917174855E-2</v>
      </c>
      <c r="N10" s="19">
        <v>2.134543958607011E-2</v>
      </c>
      <c r="O10" s="20">
        <v>5.4274200881367307E-2</v>
      </c>
      <c r="P10" s="20">
        <v>5.3516943663467223E-2</v>
      </c>
      <c r="Q10" s="21">
        <v>4.1238847838552778E-2</v>
      </c>
      <c r="R10" s="21">
        <v>4.0889660950750424E-2</v>
      </c>
    </row>
    <row r="11" spans="1:18" x14ac:dyDescent="0.3">
      <c r="A11" s="2">
        <v>5</v>
      </c>
      <c r="B11" s="3" t="s">
        <v>10</v>
      </c>
      <c r="C11" s="17">
        <v>319795.48877999996</v>
      </c>
      <c r="D11" s="17">
        <v>0</v>
      </c>
      <c r="E11" s="17">
        <v>319795.48877999996</v>
      </c>
      <c r="F11" s="17">
        <v>145739.81220999995</v>
      </c>
      <c r="G11" s="18">
        <v>352460.79454999999</v>
      </c>
      <c r="H11" s="18">
        <v>7222.8551699999998</v>
      </c>
      <c r="I11" s="18">
        <v>359683.64971999999</v>
      </c>
      <c r="J11" s="4">
        <v>672256.28333000001</v>
      </c>
      <c r="K11" s="4">
        <v>7222.8551699999998</v>
      </c>
      <c r="L11" s="4">
        <v>679479.13849999988</v>
      </c>
      <c r="M11" s="19">
        <v>0.30137294682853616</v>
      </c>
      <c r="N11" s="19">
        <v>0.29922558547995565</v>
      </c>
      <c r="O11" s="20">
        <v>0.21933778261146999</v>
      </c>
      <c r="P11" s="20">
        <v>0.21743958964956553</v>
      </c>
      <c r="Q11" s="21">
        <v>0.25196443312127953</v>
      </c>
      <c r="R11" s="21">
        <v>0.24954051004193806</v>
      </c>
    </row>
    <row r="12" spans="1:18" x14ac:dyDescent="0.3">
      <c r="A12" s="2">
        <v>6</v>
      </c>
      <c r="B12" s="3" t="s">
        <v>11</v>
      </c>
      <c r="C12" s="17">
        <v>116800.70698</v>
      </c>
      <c r="D12" s="17">
        <v>0</v>
      </c>
      <c r="E12" s="17">
        <v>116800.70698</v>
      </c>
      <c r="F12" s="17">
        <v>0</v>
      </c>
      <c r="G12" s="18">
        <v>26817.115690000006</v>
      </c>
      <c r="H12" s="18">
        <v>0</v>
      </c>
      <c r="I12" s="18">
        <v>26817.115690000006</v>
      </c>
      <c r="J12" s="4">
        <v>143617.82267000002</v>
      </c>
      <c r="K12" s="4">
        <v>0</v>
      </c>
      <c r="L12" s="4">
        <v>143617.82267000002</v>
      </c>
      <c r="M12" s="19">
        <v>0.11007213825469205</v>
      </c>
      <c r="N12" s="19">
        <v>0.10928784537860249</v>
      </c>
      <c r="O12" s="20">
        <v>1.6688399908391636E-2</v>
      </c>
      <c r="P12" s="20">
        <v>1.6211753399849611E-2</v>
      </c>
      <c r="Q12" s="21">
        <v>5.3828553443799623E-2</v>
      </c>
      <c r="R12" s="21">
        <v>5.2744025076767571E-2</v>
      </c>
    </row>
    <row r="13" spans="1:18" x14ac:dyDescent="0.3">
      <c r="A13" s="2">
        <v>7</v>
      </c>
      <c r="B13" s="3" t="s">
        <v>12</v>
      </c>
      <c r="C13" s="17">
        <v>19075.168658751249</v>
      </c>
      <c r="D13" s="17">
        <v>0</v>
      </c>
      <c r="E13" s="17">
        <v>19075.168658751249</v>
      </c>
      <c r="F13" s="17">
        <v>0</v>
      </c>
      <c r="G13" s="18">
        <v>80022.940651452664</v>
      </c>
      <c r="H13" s="18">
        <v>20064.655423513992</v>
      </c>
      <c r="I13" s="18">
        <v>100087.59607496666</v>
      </c>
      <c r="J13" s="4">
        <v>99098.109310203916</v>
      </c>
      <c r="K13" s="4">
        <v>20064.655423513992</v>
      </c>
      <c r="L13" s="4">
        <v>119162.76473371791</v>
      </c>
      <c r="M13" s="19">
        <v>1.7976300453362511E-2</v>
      </c>
      <c r="N13" s="19">
        <v>1.784821459432891E-2</v>
      </c>
      <c r="O13" s="20">
        <v>4.9798600672589018E-2</v>
      </c>
      <c r="P13" s="20">
        <v>6.0505963605779367E-2</v>
      </c>
      <c r="Q13" s="21">
        <v>3.7142380896838918E-2</v>
      </c>
      <c r="R13" s="21">
        <v>4.376284039463478E-2</v>
      </c>
    </row>
    <row r="14" spans="1:18" x14ac:dyDescent="0.3">
      <c r="A14" s="2">
        <v>8</v>
      </c>
      <c r="B14" s="3" t="s">
        <v>13</v>
      </c>
      <c r="C14" s="17">
        <v>15195.402309999999</v>
      </c>
      <c r="D14" s="17">
        <v>0</v>
      </c>
      <c r="E14" s="17">
        <v>15195.402309999999</v>
      </c>
      <c r="F14" s="17">
        <v>1.2</v>
      </c>
      <c r="G14" s="18">
        <v>37149.715909999999</v>
      </c>
      <c r="H14" s="18">
        <v>129.07505</v>
      </c>
      <c r="I14" s="18">
        <v>37278.790959999998</v>
      </c>
      <c r="J14" s="4">
        <v>52345.118219999997</v>
      </c>
      <c r="K14" s="4">
        <v>129.07505</v>
      </c>
      <c r="L14" s="4">
        <v>52474.193269999996</v>
      </c>
      <c r="M14" s="19">
        <v>1.4320036814403764E-2</v>
      </c>
      <c r="N14" s="19">
        <v>1.4218002793470241E-2</v>
      </c>
      <c r="O14" s="20">
        <v>2.3118418951386457E-2</v>
      </c>
      <c r="P14" s="20">
        <v>2.2536150907288822E-2</v>
      </c>
      <c r="Q14" s="21">
        <v>1.9619166627401138E-2</v>
      </c>
      <c r="R14" s="21">
        <v>1.9271286211291143E-2</v>
      </c>
    </row>
    <row r="15" spans="1:18" x14ac:dyDescent="0.3">
      <c r="A15" s="2">
        <v>9</v>
      </c>
      <c r="B15" s="3" t="s">
        <v>17</v>
      </c>
      <c r="C15" s="17">
        <v>124129.7592</v>
      </c>
      <c r="D15" s="17">
        <v>0</v>
      </c>
      <c r="E15" s="17">
        <v>124129.7592</v>
      </c>
      <c r="F15" s="17">
        <v>0</v>
      </c>
      <c r="G15" s="18">
        <v>229780.93771999999</v>
      </c>
      <c r="H15" s="18">
        <v>4143.8776699999999</v>
      </c>
      <c r="I15" s="18">
        <v>233924.81538999997</v>
      </c>
      <c r="J15" s="4">
        <v>353910.69692000002</v>
      </c>
      <c r="K15" s="4">
        <v>4143.8776699999999</v>
      </c>
      <c r="L15" s="4">
        <v>358054.57458999997</v>
      </c>
      <c r="M15" s="19">
        <v>0.11697898385601048</v>
      </c>
      <c r="N15" s="19">
        <v>0.11614547789214726</v>
      </c>
      <c r="O15" s="20">
        <v>0.14299360991407911</v>
      </c>
      <c r="P15" s="20">
        <v>0.14141459003445958</v>
      </c>
      <c r="Q15" s="21">
        <v>0.13264719175741971</v>
      </c>
      <c r="R15" s="21">
        <v>0.13149648915385762</v>
      </c>
    </row>
    <row r="16" spans="1:18" x14ac:dyDescent="0.3">
      <c r="A16" s="2">
        <v>10</v>
      </c>
      <c r="B16" s="3" t="s">
        <v>26</v>
      </c>
      <c r="C16" s="17">
        <v>81210.025999999998</v>
      </c>
      <c r="D16" s="17">
        <v>0</v>
      </c>
      <c r="E16" s="17">
        <v>81210.025999999998</v>
      </c>
      <c r="F16" s="17">
        <v>0</v>
      </c>
      <c r="G16" s="18">
        <v>33034.398000000001</v>
      </c>
      <c r="H16" s="18">
        <v>0</v>
      </c>
      <c r="I16" s="18">
        <v>33034.398000000001</v>
      </c>
      <c r="J16" s="4">
        <v>114244.424</v>
      </c>
      <c r="K16" s="4">
        <v>0</v>
      </c>
      <c r="L16" s="4">
        <v>114244.424</v>
      </c>
      <c r="M16" s="19">
        <v>7.653173889666412E-2</v>
      </c>
      <c r="N16" s="19">
        <v>7.5986430169468211E-2</v>
      </c>
      <c r="O16" s="20">
        <v>2.0557439917468345E-2</v>
      </c>
      <c r="P16" s="20">
        <v>1.9970287643133373E-2</v>
      </c>
      <c r="Q16" s="21">
        <v>4.2819282235398222E-2</v>
      </c>
      <c r="R16" s="21">
        <v>4.1956566756916606E-2</v>
      </c>
    </row>
    <row r="17" spans="1:18" x14ac:dyDescent="0.3">
      <c r="A17" s="2">
        <v>11</v>
      </c>
      <c r="B17" s="3" t="s">
        <v>16</v>
      </c>
      <c r="C17" s="17">
        <v>101906.30387</v>
      </c>
      <c r="D17" s="17">
        <v>0</v>
      </c>
      <c r="E17" s="17">
        <v>101906.30387</v>
      </c>
      <c r="F17" s="17">
        <v>11714.448410000001</v>
      </c>
      <c r="G17" s="18">
        <v>191649.74876999995</v>
      </c>
      <c r="H17" s="18">
        <v>2075.7062000000001</v>
      </c>
      <c r="I17" s="18">
        <v>193725.45496999993</v>
      </c>
      <c r="J17" s="4">
        <v>293556.05263999995</v>
      </c>
      <c r="K17" s="4">
        <v>2075.7062000000001</v>
      </c>
      <c r="L17" s="4">
        <v>295631.75883999991</v>
      </c>
      <c r="M17" s="19">
        <v>9.6035760901036452E-2</v>
      </c>
      <c r="N17" s="19">
        <v>9.5351480897769486E-2</v>
      </c>
      <c r="O17" s="20">
        <v>0.11926441630742528</v>
      </c>
      <c r="P17" s="20">
        <v>0.1171128670045018</v>
      </c>
      <c r="Q17" s="21">
        <v>0.11002602166300542</v>
      </c>
      <c r="R17" s="21">
        <v>0.10857154503431281</v>
      </c>
    </row>
    <row r="18" spans="1:18" x14ac:dyDescent="0.3">
      <c r="A18" s="2">
        <v>12</v>
      </c>
      <c r="B18" s="37" t="s">
        <v>38</v>
      </c>
      <c r="C18" s="17">
        <v>13094.93901</v>
      </c>
      <c r="D18" s="17">
        <v>0</v>
      </c>
      <c r="E18" s="17">
        <v>13094.93901</v>
      </c>
      <c r="F18" s="17">
        <v>0</v>
      </c>
      <c r="G18" s="18">
        <v>2262.6842499999998</v>
      </c>
      <c r="H18" s="18">
        <v>0</v>
      </c>
      <c r="I18" s="18">
        <v>2262.6842499999998</v>
      </c>
      <c r="J18" s="4">
        <v>15357.62326</v>
      </c>
      <c r="K18" s="4">
        <v>0</v>
      </c>
      <c r="L18" s="4">
        <v>15357.62326</v>
      </c>
      <c r="M18" s="19">
        <v>1.2340575450389111E-2</v>
      </c>
      <c r="N18" s="19">
        <v>1.2252645611230443E-2</v>
      </c>
      <c r="O18" s="20">
        <v>1.4080775899587127E-3</v>
      </c>
      <c r="P18" s="20">
        <v>1.3678607165200194E-3</v>
      </c>
      <c r="Q18" s="21">
        <v>5.7561006639138606E-3</v>
      </c>
      <c r="R18" s="21">
        <v>5.6401277451910061E-3</v>
      </c>
    </row>
    <row r="19" spans="1:18" x14ac:dyDescent="0.3">
      <c r="A19" s="2">
        <v>13</v>
      </c>
      <c r="B19" s="5" t="s">
        <v>14</v>
      </c>
      <c r="C19" s="17">
        <v>0</v>
      </c>
      <c r="D19" s="17">
        <v>0</v>
      </c>
      <c r="E19" s="17">
        <v>0</v>
      </c>
      <c r="F19" s="17">
        <v>0</v>
      </c>
      <c r="G19" s="18">
        <v>9.1</v>
      </c>
      <c r="H19" s="18">
        <v>0</v>
      </c>
      <c r="I19" s="18">
        <v>9.1</v>
      </c>
      <c r="J19" s="4">
        <v>9.1</v>
      </c>
      <c r="K19" s="4">
        <v>0</v>
      </c>
      <c r="L19" s="4">
        <v>9.1</v>
      </c>
      <c r="M19" s="19">
        <v>0</v>
      </c>
      <c r="N19" s="19">
        <v>0</v>
      </c>
      <c r="O19" s="20">
        <v>5.6629669246269277E-6</v>
      </c>
      <c r="P19" s="20">
        <v>5.5012238319739825E-6</v>
      </c>
      <c r="Q19" s="21">
        <v>3.4107176061575121E-6</v>
      </c>
      <c r="R19" s="21">
        <v>3.3419990588594599E-6</v>
      </c>
    </row>
    <row r="20" spans="1:18" x14ac:dyDescent="0.3">
      <c r="A20" s="2"/>
      <c r="B20" s="6" t="s">
        <v>27</v>
      </c>
      <c r="C20" s="22">
        <v>740787.69015875133</v>
      </c>
      <c r="D20" s="22">
        <v>7615.0800799999997</v>
      </c>
      <c r="E20" s="22">
        <v>748402.77023875131</v>
      </c>
      <c r="F20" s="22">
        <v>175270.50808999996</v>
      </c>
      <c r="G20" s="23">
        <v>1150194.6428014527</v>
      </c>
      <c r="H20" s="23">
        <v>41026.280013513991</v>
      </c>
      <c r="I20" s="23">
        <v>1191220.9228149666</v>
      </c>
      <c r="J20" s="7">
        <v>1890982.332960204</v>
      </c>
      <c r="K20" s="7">
        <v>48641.360093513991</v>
      </c>
      <c r="L20" s="7">
        <v>1939623.6930537177</v>
      </c>
      <c r="M20" s="24">
        <v>0.6981129408958997</v>
      </c>
      <c r="N20" s="24">
        <v>0.70026396542938474</v>
      </c>
      <c r="O20" s="25">
        <v>0.71577079330414395</v>
      </c>
      <c r="P20" s="25">
        <v>0.72012889337755337</v>
      </c>
      <c r="Q20" s="26">
        <v>0.70874799296265667</v>
      </c>
      <c r="R20" s="26">
        <v>0.71233192931066314</v>
      </c>
    </row>
    <row r="21" spans="1:18" x14ac:dyDescent="0.3">
      <c r="A21" s="2"/>
      <c r="B21" s="6" t="s">
        <v>28</v>
      </c>
      <c r="C21" s="22">
        <v>320341.02807999996</v>
      </c>
      <c r="D21" s="22">
        <v>0</v>
      </c>
      <c r="E21" s="22">
        <v>320341.02807999996</v>
      </c>
      <c r="F21" s="22">
        <v>11714.448410000001</v>
      </c>
      <c r="G21" s="23">
        <v>456736.86873999989</v>
      </c>
      <c r="H21" s="23">
        <v>6219.5838700000004</v>
      </c>
      <c r="I21" s="23">
        <v>462956.45260999986</v>
      </c>
      <c r="J21" s="7">
        <v>777077.89682000002</v>
      </c>
      <c r="K21" s="7">
        <v>6219.5838700000004</v>
      </c>
      <c r="L21" s="7">
        <v>783297.48068999988</v>
      </c>
      <c r="M21" s="24">
        <v>0.30188705910410019</v>
      </c>
      <c r="N21" s="24">
        <v>0.29973603457061543</v>
      </c>
      <c r="O21" s="25">
        <v>0.28422920669585605</v>
      </c>
      <c r="P21" s="25">
        <v>0.27987110662244674</v>
      </c>
      <c r="Q21" s="26">
        <v>0.29125200703734339</v>
      </c>
      <c r="R21" s="26">
        <v>0.28766807068933692</v>
      </c>
    </row>
    <row r="22" spans="1:18" x14ac:dyDescent="0.3">
      <c r="A22" s="2"/>
      <c r="B22" s="6" t="s">
        <v>15</v>
      </c>
      <c r="C22" s="22">
        <v>1061128.7182387514</v>
      </c>
      <c r="D22" s="22">
        <v>7615.0800799999997</v>
      </c>
      <c r="E22" s="22">
        <v>1068743.7983187512</v>
      </c>
      <c r="F22" s="22">
        <v>186984.95649999997</v>
      </c>
      <c r="G22" s="23">
        <v>1606931.5115414525</v>
      </c>
      <c r="H22" s="23">
        <v>47245.863883513994</v>
      </c>
      <c r="I22" s="23">
        <v>1654177.3754249664</v>
      </c>
      <c r="J22" s="7">
        <v>2668060.2297802041</v>
      </c>
      <c r="K22" s="7">
        <v>54860.943963513993</v>
      </c>
      <c r="L22" s="7">
        <v>2722921.1737437174</v>
      </c>
      <c r="M22" s="24">
        <v>0.99999999999999989</v>
      </c>
      <c r="N22" s="24">
        <v>1.0000000000000002</v>
      </c>
      <c r="O22" s="25">
        <v>1</v>
      </c>
      <c r="P22" s="25">
        <v>1</v>
      </c>
      <c r="Q22" s="26">
        <v>1</v>
      </c>
      <c r="R22" s="26">
        <v>1</v>
      </c>
    </row>
    <row r="23" spans="1:18" x14ac:dyDescent="0.3">
      <c r="B23" s="8"/>
    </row>
  </sheetData>
  <mergeCells count="9">
    <mergeCell ref="A1:B1"/>
    <mergeCell ref="A4:B4"/>
    <mergeCell ref="M4:R4"/>
    <mergeCell ref="C5:F5"/>
    <mergeCell ref="G5:I5"/>
    <mergeCell ref="J5:L5"/>
    <mergeCell ref="M5:N5"/>
    <mergeCell ref="O5:P5"/>
    <mergeCell ref="Q5:R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EE16F-50A6-4FA4-A626-530D3DAE66CA}">
  <sheetPr>
    <pageSetUpPr fitToPage="1"/>
  </sheetPr>
  <dimension ref="A1:R26"/>
  <sheetViews>
    <sheetView topLeftCell="A7" workbookViewId="0">
      <selection activeCell="B19" sqref="B19"/>
    </sheetView>
  </sheetViews>
  <sheetFormatPr defaultColWidth="9.109375" defaultRowHeight="14.4" x14ac:dyDescent="0.3"/>
  <cols>
    <col min="1" max="1" width="9" customWidth="1"/>
    <col min="2" max="2" width="69.44140625" customWidth="1"/>
    <col min="3" max="18" width="11.6640625" customWidth="1"/>
  </cols>
  <sheetData>
    <row r="1" spans="1:18" ht="15.6" x14ac:dyDescent="0.3">
      <c r="A1" s="38" t="s">
        <v>18</v>
      </c>
      <c r="B1" s="38"/>
    </row>
    <row r="2" spans="1:18" x14ac:dyDescent="0.3">
      <c r="A2" s="28" t="s">
        <v>0</v>
      </c>
      <c r="B2" s="29">
        <v>45291</v>
      </c>
    </row>
    <row r="3" spans="1:18" x14ac:dyDescent="0.3">
      <c r="A3" t="s">
        <v>19</v>
      </c>
    </row>
    <row r="4" spans="1:18" ht="15.6" x14ac:dyDescent="0.3">
      <c r="A4" s="38"/>
      <c r="B4" s="38"/>
      <c r="C4" s="1"/>
      <c r="D4" s="1"/>
      <c r="E4" s="1"/>
      <c r="F4" s="1"/>
      <c r="G4" s="1"/>
      <c r="H4" s="1"/>
      <c r="I4" s="1"/>
      <c r="J4" s="1"/>
      <c r="K4" s="1"/>
      <c r="L4" s="1"/>
      <c r="M4" s="39" t="s">
        <v>29</v>
      </c>
      <c r="N4" s="39"/>
      <c r="O4" s="39"/>
      <c r="P4" s="39"/>
      <c r="Q4" s="39"/>
      <c r="R4" s="39"/>
    </row>
    <row r="5" spans="1:18" x14ac:dyDescent="0.3">
      <c r="A5" s="10" t="s">
        <v>1</v>
      </c>
      <c r="B5" s="11" t="s">
        <v>2</v>
      </c>
      <c r="C5" s="40" t="s">
        <v>3</v>
      </c>
      <c r="D5" s="41"/>
      <c r="E5" s="41"/>
      <c r="F5" s="42"/>
      <c r="G5" s="43" t="s">
        <v>4</v>
      </c>
      <c r="H5" s="44"/>
      <c r="I5" s="45"/>
      <c r="J5" s="46" t="s">
        <v>5</v>
      </c>
      <c r="K5" s="47"/>
      <c r="L5" s="48"/>
      <c r="M5" s="49" t="s">
        <v>3</v>
      </c>
      <c r="N5" s="49"/>
      <c r="O5" s="50" t="s">
        <v>4</v>
      </c>
      <c r="P5" s="50"/>
      <c r="Q5" s="51" t="s">
        <v>5</v>
      </c>
      <c r="R5" s="51"/>
    </row>
    <row r="6" spans="1:18" ht="131.25" customHeight="1" x14ac:dyDescent="0.3">
      <c r="A6" s="10"/>
      <c r="B6" s="11"/>
      <c r="C6" s="12" t="s">
        <v>21</v>
      </c>
      <c r="D6" s="12" t="s">
        <v>22</v>
      </c>
      <c r="E6" s="12" t="s">
        <v>23</v>
      </c>
      <c r="F6" s="12" t="s">
        <v>24</v>
      </c>
      <c r="G6" s="13" t="s">
        <v>25</v>
      </c>
      <c r="H6" s="13" t="s">
        <v>22</v>
      </c>
      <c r="I6" s="13" t="s">
        <v>23</v>
      </c>
      <c r="J6" s="14" t="s">
        <v>25</v>
      </c>
      <c r="K6" s="14" t="s">
        <v>22</v>
      </c>
      <c r="L6" s="14" t="s">
        <v>23</v>
      </c>
      <c r="M6" s="15" t="s">
        <v>21</v>
      </c>
      <c r="N6" s="15" t="s">
        <v>23</v>
      </c>
      <c r="O6" s="16" t="s">
        <v>21</v>
      </c>
      <c r="P6" s="16" t="s">
        <v>23</v>
      </c>
      <c r="Q6" s="10" t="s">
        <v>21</v>
      </c>
      <c r="R6" s="10" t="s">
        <v>23</v>
      </c>
    </row>
    <row r="7" spans="1:18" x14ac:dyDescent="0.3">
      <c r="A7" s="2">
        <v>1</v>
      </c>
      <c r="B7" s="3" t="s">
        <v>6</v>
      </c>
      <c r="C7" s="17">
        <v>198686.20722999997</v>
      </c>
      <c r="D7" s="17">
        <v>0</v>
      </c>
      <c r="E7" s="17">
        <v>198686.20722999997</v>
      </c>
      <c r="F7" s="17">
        <v>18561.846750000001</v>
      </c>
      <c r="G7" s="18">
        <v>471972.68997000001</v>
      </c>
      <c r="H7" s="18">
        <v>2958.9757</v>
      </c>
      <c r="I7" s="18">
        <v>474931.66567000002</v>
      </c>
      <c r="J7" s="4">
        <v>670658.89720000001</v>
      </c>
      <c r="K7" s="4">
        <v>2958.9757</v>
      </c>
      <c r="L7" s="4">
        <v>673617.87289999996</v>
      </c>
      <c r="M7" s="19">
        <v>0.18615161859112039</v>
      </c>
      <c r="N7" s="19">
        <v>0.18483289782704365</v>
      </c>
      <c r="O7" s="20">
        <v>0.28906603879923448</v>
      </c>
      <c r="P7" s="20">
        <v>0.28216226693605911</v>
      </c>
      <c r="Q7" s="21">
        <v>0.24838429370865092</v>
      </c>
      <c r="R7" s="21">
        <v>0.2442293222363178</v>
      </c>
    </row>
    <row r="8" spans="1:18" x14ac:dyDescent="0.3">
      <c r="A8" s="2">
        <v>2</v>
      </c>
      <c r="B8" s="3" t="s">
        <v>7</v>
      </c>
      <c r="C8" s="17">
        <v>18614.459019999998</v>
      </c>
      <c r="D8" s="17">
        <v>7615.0800799999997</v>
      </c>
      <c r="E8" s="17">
        <v>26229.539099999998</v>
      </c>
      <c r="F8" s="17">
        <v>0</v>
      </c>
      <c r="G8" s="18">
        <v>11092.561369999999</v>
      </c>
      <c r="H8" s="18">
        <v>7725.0539200000003</v>
      </c>
      <c r="I8" s="18">
        <v>18817.615290000002</v>
      </c>
      <c r="J8" s="4">
        <v>29707.020389999998</v>
      </c>
      <c r="K8" s="4">
        <v>15340.134</v>
      </c>
      <c r="L8" s="4">
        <v>45047.154389999996</v>
      </c>
      <c r="M8" s="19">
        <v>1.7440121909216642E-2</v>
      </c>
      <c r="N8" s="19">
        <v>2.4400695891832021E-2</v>
      </c>
      <c r="O8" s="20">
        <v>6.7937888007187936E-3</v>
      </c>
      <c r="P8" s="20">
        <v>1.1179757789084479E-2</v>
      </c>
      <c r="Q8" s="21">
        <v>1.100225063525578E-2</v>
      </c>
      <c r="R8" s="21">
        <v>1.63324585465352E-2</v>
      </c>
    </row>
    <row r="9" spans="1:18" x14ac:dyDescent="0.3">
      <c r="A9" s="2">
        <v>3</v>
      </c>
      <c r="B9" s="3" t="s">
        <v>8</v>
      </c>
      <c r="C9" s="17">
        <v>29807.451000000001</v>
      </c>
      <c r="D9" s="17">
        <v>0</v>
      </c>
      <c r="E9" s="17">
        <v>29807.451000000001</v>
      </c>
      <c r="F9" s="17">
        <v>6172.6450000000004</v>
      </c>
      <c r="G9" s="18">
        <v>83463.900999999998</v>
      </c>
      <c r="H9" s="18">
        <v>1614.0709999999999</v>
      </c>
      <c r="I9" s="18">
        <v>85077.971999999994</v>
      </c>
      <c r="J9" s="4">
        <v>113271.352</v>
      </c>
      <c r="K9" s="4">
        <v>1614.0709999999999</v>
      </c>
      <c r="L9" s="4">
        <v>114885.423</v>
      </c>
      <c r="M9" s="19">
        <v>2.7926977554623641E-2</v>
      </c>
      <c r="N9" s="19">
        <v>2.772913944041374E-2</v>
      </c>
      <c r="O9" s="20">
        <v>5.1118591726853992E-2</v>
      </c>
      <c r="P9" s="20">
        <v>5.0545784122389241E-2</v>
      </c>
      <c r="Q9" s="21">
        <v>4.1951019931901055E-2</v>
      </c>
      <c r="R9" s="21">
        <v>4.1653272757339689E-2</v>
      </c>
    </row>
    <row r="10" spans="1:18" x14ac:dyDescent="0.3">
      <c r="A10" s="2">
        <v>4</v>
      </c>
      <c r="B10" s="3" t="s">
        <v>9</v>
      </c>
      <c r="C10" s="17">
        <v>22812.80618</v>
      </c>
      <c r="D10" s="17">
        <v>0</v>
      </c>
      <c r="E10" s="17">
        <v>22812.80618</v>
      </c>
      <c r="F10" s="17">
        <v>4795.0041299999975</v>
      </c>
      <c r="G10" s="18">
        <v>87214.92366</v>
      </c>
      <c r="H10" s="18">
        <v>1311.59375</v>
      </c>
      <c r="I10" s="18">
        <v>88526.51741</v>
      </c>
      <c r="J10" s="4">
        <v>110027.72984</v>
      </c>
      <c r="K10" s="4">
        <v>1311.59375</v>
      </c>
      <c r="L10" s="4">
        <v>111339.32359</v>
      </c>
      <c r="M10" s="19">
        <v>2.1373606422999385E-2</v>
      </c>
      <c r="N10" s="19">
        <v>2.1222193188956424E-2</v>
      </c>
      <c r="O10" s="20">
        <v>5.3415956139700183E-2</v>
      </c>
      <c r="P10" s="20">
        <v>5.2594603901851271E-2</v>
      </c>
      <c r="Q10" s="21">
        <v>4.074971655304039E-2</v>
      </c>
      <c r="R10" s="21">
        <v>4.0367586182904813E-2</v>
      </c>
    </row>
    <row r="11" spans="1:18" x14ac:dyDescent="0.3">
      <c r="A11" s="2">
        <v>5</v>
      </c>
      <c r="B11" s="3" t="s">
        <v>10</v>
      </c>
      <c r="C11" s="17">
        <v>319795.48877999996</v>
      </c>
      <c r="D11" s="17">
        <v>0</v>
      </c>
      <c r="E11" s="17">
        <v>319795.48877999996</v>
      </c>
      <c r="F11" s="17">
        <v>145739.81220999995</v>
      </c>
      <c r="G11" s="18">
        <v>352460.79454999999</v>
      </c>
      <c r="H11" s="18">
        <v>7222.8551699999998</v>
      </c>
      <c r="I11" s="18">
        <v>359683.64971999999</v>
      </c>
      <c r="J11" s="4">
        <v>672256.28333000001</v>
      </c>
      <c r="K11" s="4">
        <v>7222.8551699999998</v>
      </c>
      <c r="L11" s="4">
        <v>679479.13849999988</v>
      </c>
      <c r="M11" s="19">
        <v>0.29962043507943553</v>
      </c>
      <c r="N11" s="19">
        <v>0.29749788738379163</v>
      </c>
      <c r="O11" s="20">
        <v>0.21586936676161367</v>
      </c>
      <c r="P11" s="20">
        <v>0.2136921189317981</v>
      </c>
      <c r="Q11" s="21">
        <v>0.24897589940766801</v>
      </c>
      <c r="R11" s="21">
        <v>0.24635440380336751</v>
      </c>
    </row>
    <row r="12" spans="1:18" x14ac:dyDescent="0.3">
      <c r="A12" s="2">
        <v>6</v>
      </c>
      <c r="B12" s="3" t="s">
        <v>11</v>
      </c>
      <c r="C12" s="17">
        <v>116800.70698</v>
      </c>
      <c r="D12" s="17">
        <v>0</v>
      </c>
      <c r="E12" s="17">
        <v>116800.70698</v>
      </c>
      <c r="F12" s="17">
        <v>0</v>
      </c>
      <c r="G12" s="18">
        <v>26817.115690000006</v>
      </c>
      <c r="H12" s="18">
        <v>0</v>
      </c>
      <c r="I12" s="18">
        <v>26817.115690000006</v>
      </c>
      <c r="J12" s="4">
        <v>143617.82267000002</v>
      </c>
      <c r="K12" s="4">
        <v>0</v>
      </c>
      <c r="L12" s="4">
        <v>143617.82267000002</v>
      </c>
      <c r="M12" s="19">
        <v>0.1094320585210266</v>
      </c>
      <c r="N12" s="19">
        <v>0.1086568284751127</v>
      </c>
      <c r="O12" s="20">
        <v>1.6424504148792669E-2</v>
      </c>
      <c r="P12" s="20">
        <v>1.5932351331222113E-2</v>
      </c>
      <c r="Q12" s="21">
        <v>5.319009648093017E-2</v>
      </c>
      <c r="R12" s="21">
        <v>5.2070595070087822E-2</v>
      </c>
    </row>
    <row r="13" spans="1:18" x14ac:dyDescent="0.3">
      <c r="A13" s="2">
        <v>7</v>
      </c>
      <c r="B13" s="3" t="s">
        <v>12</v>
      </c>
      <c r="C13" s="17">
        <v>19075.168658751249</v>
      </c>
      <c r="D13" s="17">
        <v>0</v>
      </c>
      <c r="E13" s="17">
        <v>19075.168658751249</v>
      </c>
      <c r="F13" s="17">
        <v>0</v>
      </c>
      <c r="G13" s="18">
        <v>80022.940651452664</v>
      </c>
      <c r="H13" s="18">
        <v>20064.655423513992</v>
      </c>
      <c r="I13" s="18">
        <v>100087.59607496666</v>
      </c>
      <c r="J13" s="4">
        <v>99098.109310203916</v>
      </c>
      <c r="K13" s="4">
        <v>20064.655423513992</v>
      </c>
      <c r="L13" s="4">
        <v>119162.76473371791</v>
      </c>
      <c r="M13" s="19">
        <v>1.7871766592306281E-2</v>
      </c>
      <c r="N13" s="19">
        <v>1.7745160818612878E-2</v>
      </c>
      <c r="O13" s="20">
        <v>4.9011129158028161E-2</v>
      </c>
      <c r="P13" s="20">
        <v>5.9463171319294697E-2</v>
      </c>
      <c r="Q13" s="21">
        <v>3.6701837538639731E-2</v>
      </c>
      <c r="R13" s="21">
        <v>4.320408118245124E-2</v>
      </c>
    </row>
    <row r="14" spans="1:18" x14ac:dyDescent="0.3">
      <c r="A14" s="2">
        <v>8</v>
      </c>
      <c r="B14" s="3" t="s">
        <v>13</v>
      </c>
      <c r="C14" s="17">
        <v>15195.402309999999</v>
      </c>
      <c r="D14" s="17">
        <v>0</v>
      </c>
      <c r="E14" s="17">
        <v>15195.402309999999</v>
      </c>
      <c r="F14" s="17">
        <v>1.2</v>
      </c>
      <c r="G14" s="18">
        <v>37149.715909999999</v>
      </c>
      <c r="H14" s="18">
        <v>129.07505</v>
      </c>
      <c r="I14" s="18">
        <v>37278.790959999998</v>
      </c>
      <c r="J14" s="4">
        <v>52345.118219999997</v>
      </c>
      <c r="K14" s="4">
        <v>129.07505</v>
      </c>
      <c r="L14" s="4">
        <v>52474.193269999996</v>
      </c>
      <c r="M14" s="19">
        <v>1.4236764466872602E-2</v>
      </c>
      <c r="N14" s="19">
        <v>1.4135909491461549E-2</v>
      </c>
      <c r="O14" s="20">
        <v>2.2752844494674435E-2</v>
      </c>
      <c r="P14" s="20">
        <v>2.2147750773935181E-2</v>
      </c>
      <c r="Q14" s="21">
        <v>1.9386464971168853E-2</v>
      </c>
      <c r="R14" s="21">
        <v>1.9025232513585892E-2</v>
      </c>
    </row>
    <row r="15" spans="1:18" x14ac:dyDescent="0.3">
      <c r="A15" s="2">
        <v>9</v>
      </c>
      <c r="B15" s="3" t="s">
        <v>37</v>
      </c>
      <c r="C15" s="17">
        <v>0</v>
      </c>
      <c r="D15" s="17">
        <v>0</v>
      </c>
      <c r="E15" s="17">
        <v>0</v>
      </c>
      <c r="F15" s="17">
        <v>0</v>
      </c>
      <c r="G15" s="18">
        <v>25338.115000000002</v>
      </c>
      <c r="H15" s="18">
        <v>3190.0509999999999</v>
      </c>
      <c r="I15" s="18">
        <v>28528.166000000001</v>
      </c>
      <c r="J15" s="4">
        <v>25338.115000000002</v>
      </c>
      <c r="K15" s="4">
        <v>3190.0509999999999</v>
      </c>
      <c r="L15" s="4">
        <v>28528.166000000001</v>
      </c>
      <c r="M15" s="19">
        <v>0</v>
      </c>
      <c r="N15" s="19">
        <v>0</v>
      </c>
      <c r="O15" s="20">
        <v>1.5518670231014903E-2</v>
      </c>
      <c r="P15" s="20">
        <v>1.6948905646736439E-2</v>
      </c>
      <c r="Q15" s="21">
        <v>9.3841889289164766E-3</v>
      </c>
      <c r="R15" s="21">
        <v>1.034327461774384E-2</v>
      </c>
    </row>
    <row r="16" spans="1:18" x14ac:dyDescent="0.3">
      <c r="A16" s="2">
        <v>10</v>
      </c>
      <c r="B16" s="3" t="s">
        <v>17</v>
      </c>
      <c r="C16" s="17">
        <v>124129.7592</v>
      </c>
      <c r="D16" s="17">
        <v>0</v>
      </c>
      <c r="E16" s="17">
        <v>124129.7592</v>
      </c>
      <c r="F16" s="17">
        <v>0</v>
      </c>
      <c r="G16" s="18">
        <v>229780.93771999999</v>
      </c>
      <c r="H16" s="18">
        <v>4143.8776699999999</v>
      </c>
      <c r="I16" s="18">
        <v>233924.81538999997</v>
      </c>
      <c r="J16" s="4">
        <v>353910.69692000002</v>
      </c>
      <c r="K16" s="4">
        <v>4143.8776699999999</v>
      </c>
      <c r="L16" s="4">
        <v>358054.57458999997</v>
      </c>
      <c r="M16" s="19">
        <v>0.11629874017202066</v>
      </c>
      <c r="N16" s="19">
        <v>0.1154748657160178</v>
      </c>
      <c r="O16" s="20">
        <v>0.14073243403663033</v>
      </c>
      <c r="P16" s="20">
        <v>0.13897737500810076</v>
      </c>
      <c r="Q16" s="21">
        <v>0.13107387206434964</v>
      </c>
      <c r="R16" s="21">
        <v>0.12981755620476323</v>
      </c>
    </row>
    <row r="17" spans="1:18" x14ac:dyDescent="0.3">
      <c r="A17" s="2">
        <v>11</v>
      </c>
      <c r="B17" s="3" t="s">
        <v>26</v>
      </c>
      <c r="C17" s="17">
        <v>81210.025999999998</v>
      </c>
      <c r="D17" s="17">
        <v>0</v>
      </c>
      <c r="E17" s="17">
        <v>81210.025999999998</v>
      </c>
      <c r="F17" s="17">
        <v>0</v>
      </c>
      <c r="G17" s="18">
        <v>33034.398000000001</v>
      </c>
      <c r="H17" s="18">
        <v>0</v>
      </c>
      <c r="I17" s="18">
        <v>33034.398000000001</v>
      </c>
      <c r="J17" s="4">
        <v>114244.424</v>
      </c>
      <c r="K17" s="4">
        <v>0</v>
      </c>
      <c r="L17" s="4">
        <v>114244.424</v>
      </c>
      <c r="M17" s="19">
        <v>7.6086699708485708E-2</v>
      </c>
      <c r="N17" s="19">
        <v>7.5547692250290885E-2</v>
      </c>
      <c r="O17" s="20">
        <v>2.0232362543231738E-2</v>
      </c>
      <c r="P17" s="20">
        <v>1.9626108975906092E-2</v>
      </c>
      <c r="Q17" s="21">
        <v>4.2311405520546408E-2</v>
      </c>
      <c r="R17" s="21">
        <v>4.1420869851148692E-2</v>
      </c>
    </row>
    <row r="18" spans="1:18" x14ac:dyDescent="0.3">
      <c r="A18" s="2">
        <v>12</v>
      </c>
      <c r="B18" s="3" t="s">
        <v>16</v>
      </c>
      <c r="C18" s="17">
        <v>101906.30387</v>
      </c>
      <c r="D18" s="17">
        <v>0</v>
      </c>
      <c r="E18" s="17">
        <v>101906.30387</v>
      </c>
      <c r="F18" s="17">
        <v>11714.448410000001</v>
      </c>
      <c r="G18" s="18">
        <v>191649.74876999995</v>
      </c>
      <c r="H18" s="18">
        <v>2075.7062000000001</v>
      </c>
      <c r="I18" s="18">
        <v>193725.45496999993</v>
      </c>
      <c r="J18" s="4">
        <v>293556.05263999995</v>
      </c>
      <c r="K18" s="4">
        <v>2075.7062000000001</v>
      </c>
      <c r="L18" s="4">
        <v>295631.75883999991</v>
      </c>
      <c r="M18" s="19">
        <v>9.5477304008724076E-2</v>
      </c>
      <c r="N18" s="19">
        <v>9.4800931145316805E-2</v>
      </c>
      <c r="O18" s="20">
        <v>0.11737847314287125</v>
      </c>
      <c r="P18" s="20">
        <v>0.11509448093009615</v>
      </c>
      <c r="Q18" s="21">
        <v>0.10872101019356452</v>
      </c>
      <c r="R18" s="21">
        <v>0.10718531529186766</v>
      </c>
    </row>
    <row r="19" spans="1:18" x14ac:dyDescent="0.3">
      <c r="A19" s="2">
        <v>13</v>
      </c>
      <c r="B19" s="37" t="s">
        <v>38</v>
      </c>
      <c r="C19" s="17">
        <v>13094.93901</v>
      </c>
      <c r="D19" s="17">
        <v>0</v>
      </c>
      <c r="E19" s="17">
        <v>13094.93901</v>
      </c>
      <c r="F19" s="17">
        <v>0</v>
      </c>
      <c r="G19" s="18">
        <v>2262.6842499999998</v>
      </c>
      <c r="H19" s="18">
        <v>0</v>
      </c>
      <c r="I19" s="18">
        <v>2262.6842499999998</v>
      </c>
      <c r="J19" s="4">
        <v>15357.62326</v>
      </c>
      <c r="K19" s="4">
        <v>0</v>
      </c>
      <c r="L19" s="4">
        <v>15357.62326</v>
      </c>
      <c r="M19" s="19">
        <v>1.2268813855013484E-2</v>
      </c>
      <c r="N19" s="19">
        <v>1.2181900081694454E-2</v>
      </c>
      <c r="O19" s="20">
        <v>1.3858114825298282E-3</v>
      </c>
      <c r="P19" s="20">
        <v>1.3442862699833771E-3</v>
      </c>
      <c r="Q19" s="21">
        <v>5.6878279292268651E-3</v>
      </c>
      <c r="R19" s="21">
        <v>5.5681152042521909E-3</v>
      </c>
    </row>
    <row r="20" spans="1:18" x14ac:dyDescent="0.3">
      <c r="A20" s="2">
        <v>14</v>
      </c>
      <c r="B20" s="5" t="s">
        <v>14</v>
      </c>
      <c r="C20" s="17">
        <v>0</v>
      </c>
      <c r="D20" s="17">
        <v>0</v>
      </c>
      <c r="E20" s="17">
        <v>0</v>
      </c>
      <c r="F20" s="17">
        <v>0</v>
      </c>
      <c r="G20" s="18">
        <v>9.1</v>
      </c>
      <c r="H20" s="18">
        <v>0</v>
      </c>
      <c r="I20" s="18">
        <v>9.1</v>
      </c>
      <c r="J20" s="4">
        <v>9.1</v>
      </c>
      <c r="K20" s="4">
        <v>0</v>
      </c>
      <c r="L20" s="4">
        <v>9.1</v>
      </c>
      <c r="M20" s="19">
        <v>0</v>
      </c>
      <c r="N20" s="19">
        <v>0</v>
      </c>
      <c r="O20" s="20">
        <v>5.5734177188096119E-6</v>
      </c>
      <c r="P20" s="20">
        <v>5.40641278465996E-6</v>
      </c>
      <c r="Q20" s="21">
        <v>3.3702633070036953E-6</v>
      </c>
      <c r="R20" s="21">
        <v>3.2993287763913369E-6</v>
      </c>
    </row>
    <row r="21" spans="1:18" x14ac:dyDescent="0.3">
      <c r="A21" s="2"/>
      <c r="B21" s="6" t="s">
        <v>27</v>
      </c>
      <c r="C21" s="22">
        <v>740787.69015875133</v>
      </c>
      <c r="D21" s="22">
        <v>7615.0800799999997</v>
      </c>
      <c r="E21" s="22">
        <v>748402.77023875131</v>
      </c>
      <c r="F21" s="22">
        <v>175270.50808999996</v>
      </c>
      <c r="G21" s="23">
        <v>1150194.6428014527</v>
      </c>
      <c r="H21" s="23">
        <v>41026.280013513991</v>
      </c>
      <c r="I21" s="23">
        <v>1191220.9228149666</v>
      </c>
      <c r="J21" s="7">
        <v>1890982.332960204</v>
      </c>
      <c r="K21" s="7">
        <v>48641.360093513991</v>
      </c>
      <c r="L21" s="7">
        <v>1939623.6930537177</v>
      </c>
      <c r="M21" s="24">
        <v>0.69405334913760097</v>
      </c>
      <c r="N21" s="24">
        <v>0.69622071251722473</v>
      </c>
      <c r="O21" s="25">
        <v>0.70445222002961649</v>
      </c>
      <c r="P21" s="25">
        <v>0.70771780510563409</v>
      </c>
      <c r="Q21" s="26">
        <v>0.70034157922725482</v>
      </c>
      <c r="R21" s="26">
        <v>0.70323695229258998</v>
      </c>
    </row>
    <row r="22" spans="1:18" x14ac:dyDescent="0.3">
      <c r="A22" s="2"/>
      <c r="B22" s="6" t="s">
        <v>28</v>
      </c>
      <c r="C22" s="22">
        <v>320341.02807999996</v>
      </c>
      <c r="D22" s="22">
        <v>0</v>
      </c>
      <c r="E22" s="22">
        <v>320341.02807999996</v>
      </c>
      <c r="F22" s="22">
        <v>11714.448410000001</v>
      </c>
      <c r="G22" s="23">
        <v>482074.98373999988</v>
      </c>
      <c r="H22" s="23">
        <v>9409.6348699999999</v>
      </c>
      <c r="I22" s="23">
        <v>491484.61860999983</v>
      </c>
      <c r="J22" s="7">
        <v>802416.01182000001</v>
      </c>
      <c r="K22" s="7">
        <v>9409.6348699999999</v>
      </c>
      <c r="L22" s="7">
        <v>811825.64668999997</v>
      </c>
      <c r="M22" s="24">
        <v>0.30013155774424394</v>
      </c>
      <c r="N22" s="24">
        <v>0.29800538919331993</v>
      </c>
      <c r="O22" s="25">
        <v>0.2952533248539968</v>
      </c>
      <c r="P22" s="25">
        <v>0.29199656324360751</v>
      </c>
      <c r="Q22" s="26">
        <v>0.29718167489991087</v>
      </c>
      <c r="R22" s="26">
        <v>0.29433843049855202</v>
      </c>
    </row>
    <row r="23" spans="1:18" x14ac:dyDescent="0.3">
      <c r="A23" s="2"/>
      <c r="B23" s="6" t="s">
        <v>15</v>
      </c>
      <c r="C23" s="22">
        <v>1061128.7182387514</v>
      </c>
      <c r="D23" s="22">
        <v>7615.0800799999997</v>
      </c>
      <c r="E23" s="22">
        <v>1068743.7983187512</v>
      </c>
      <c r="F23" s="22">
        <v>186984.95649999997</v>
      </c>
      <c r="G23" s="23">
        <v>1632269.6265414525</v>
      </c>
      <c r="H23" s="23">
        <v>50435.914883513993</v>
      </c>
      <c r="I23" s="23">
        <v>1682705.5414249664</v>
      </c>
      <c r="J23" s="7">
        <v>2693398.3447802039</v>
      </c>
      <c r="K23" s="7">
        <v>58050.994963513993</v>
      </c>
      <c r="L23" s="7">
        <v>2751449.3397437176</v>
      </c>
      <c r="M23" s="24">
        <v>0.99418490688184491</v>
      </c>
      <c r="N23" s="24">
        <v>0.99422610171054471</v>
      </c>
      <c r="O23" s="25">
        <v>0.9997055448836133</v>
      </c>
      <c r="P23" s="25">
        <v>0.99971436834924154</v>
      </c>
      <c r="Q23" s="26">
        <v>0.99752325412716569</v>
      </c>
      <c r="R23" s="26">
        <v>0.997575382791142</v>
      </c>
    </row>
    <row r="24" spans="1:18" x14ac:dyDescent="0.3">
      <c r="A24" s="30"/>
      <c r="B24" s="6" t="s">
        <v>30</v>
      </c>
      <c r="C24" s="17">
        <v>6206.6545812486438</v>
      </c>
      <c r="D24" s="17">
        <v>0</v>
      </c>
      <c r="E24" s="17">
        <v>6206.6545812486438</v>
      </c>
      <c r="F24" s="31"/>
      <c r="G24" s="18">
        <v>480.77170854737051</v>
      </c>
      <c r="H24" s="18">
        <v>-4.235139858792536E-4</v>
      </c>
      <c r="I24" s="18">
        <v>480.77128503331915</v>
      </c>
      <c r="J24" s="4">
        <v>6687.4262897961307</v>
      </c>
      <c r="K24" s="4">
        <v>-4.235139858792536E-4</v>
      </c>
      <c r="L24" s="4">
        <v>6687.4258662820794</v>
      </c>
      <c r="M24" s="19">
        <v>5.8150931181546808E-3</v>
      </c>
      <c r="N24" s="19">
        <v>5.7738982894554253E-3</v>
      </c>
      <c r="O24" s="20">
        <v>2.9445511638684455E-4</v>
      </c>
      <c r="P24" s="20">
        <v>2.8563165075841038E-4</v>
      </c>
      <c r="Q24" s="21">
        <v>2.4767458728342595E-3</v>
      </c>
      <c r="R24" s="21">
        <v>2.4246172088580472E-3</v>
      </c>
    </row>
    <row r="25" spans="1:18" x14ac:dyDescent="0.3">
      <c r="B25" s="6" t="s">
        <v>34</v>
      </c>
      <c r="C25" s="22">
        <v>746994.34473999997</v>
      </c>
      <c r="D25" s="22">
        <v>7615.0800799999997</v>
      </c>
      <c r="E25" s="22">
        <v>754609.42481999996</v>
      </c>
      <c r="F25" s="32"/>
      <c r="G25" s="23">
        <v>1150675.41451</v>
      </c>
      <c r="H25" s="23">
        <v>41026.279590000006</v>
      </c>
      <c r="I25" s="23">
        <v>1191701.6941</v>
      </c>
      <c r="J25" s="7">
        <v>1897669.7592500001</v>
      </c>
      <c r="K25" s="7">
        <v>48641.359670000005</v>
      </c>
      <c r="L25" s="7">
        <v>1946311.1189199998</v>
      </c>
      <c r="M25" s="24">
        <v>0.69986844225575584</v>
      </c>
      <c r="N25" s="24">
        <v>0.70199461080668013</v>
      </c>
      <c r="O25" s="25">
        <v>0.7047466751460032</v>
      </c>
      <c r="P25" s="25">
        <v>0.70800343675639266</v>
      </c>
      <c r="Q25" s="26">
        <v>0.70281832510008924</v>
      </c>
      <c r="R25" s="26">
        <v>0.70566156950144798</v>
      </c>
    </row>
    <row r="26" spans="1:18" x14ac:dyDescent="0.3">
      <c r="B26" s="6" t="s">
        <v>31</v>
      </c>
      <c r="C26" s="22">
        <v>1067335.3728200002</v>
      </c>
      <c r="D26" s="22">
        <v>7615.0800799999997</v>
      </c>
      <c r="E26" s="22">
        <v>1074950.4528999999</v>
      </c>
      <c r="F26" s="32"/>
      <c r="G26" s="23">
        <v>1632750.3982499999</v>
      </c>
      <c r="H26" s="23">
        <v>50435.914460000007</v>
      </c>
      <c r="I26" s="23">
        <v>1683186.3127099997</v>
      </c>
      <c r="J26" s="7">
        <v>2700085.7710699998</v>
      </c>
      <c r="K26" s="7">
        <v>58050.994540000007</v>
      </c>
      <c r="L26" s="7">
        <v>2758136.7656099997</v>
      </c>
      <c r="M26" s="24">
        <v>0.99999999999999956</v>
      </c>
      <c r="N26" s="24">
        <v>1.0000000000000002</v>
      </c>
      <c r="O26" s="25">
        <v>1.0000000000000002</v>
      </c>
      <c r="P26" s="25">
        <v>1</v>
      </c>
      <c r="Q26" s="26">
        <v>1</v>
      </c>
      <c r="R26" s="26">
        <v>1</v>
      </c>
    </row>
  </sheetData>
  <mergeCells count="9">
    <mergeCell ref="A1:B1"/>
    <mergeCell ref="A4:B4"/>
    <mergeCell ref="M4:R4"/>
    <mergeCell ref="C5:F5"/>
    <mergeCell ref="G5:I5"/>
    <mergeCell ref="J5:L5"/>
    <mergeCell ref="M5:N5"/>
    <mergeCell ref="O5:P5"/>
    <mergeCell ref="Q5:R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58C11-7049-4B7D-8C32-5DB3F69DAE53}">
  <sheetPr>
    <pageSetUpPr fitToPage="1"/>
  </sheetPr>
  <dimension ref="A1:R25"/>
  <sheetViews>
    <sheetView topLeftCell="A7" workbookViewId="0">
      <selection activeCell="B18" sqref="B18"/>
    </sheetView>
  </sheetViews>
  <sheetFormatPr defaultColWidth="9.109375" defaultRowHeight="14.4" x14ac:dyDescent="0.3"/>
  <cols>
    <col min="1" max="1" width="9" customWidth="1"/>
    <col min="2" max="2" width="69.44140625" customWidth="1"/>
    <col min="3" max="18" width="11.6640625" customWidth="1"/>
  </cols>
  <sheetData>
    <row r="1" spans="1:18" ht="15.6" x14ac:dyDescent="0.3">
      <c r="A1" s="38" t="s">
        <v>18</v>
      </c>
      <c r="B1" s="38"/>
    </row>
    <row r="2" spans="1:18" x14ac:dyDescent="0.3">
      <c r="A2" s="28" t="s">
        <v>0</v>
      </c>
      <c r="B2" s="29">
        <v>45291</v>
      </c>
    </row>
    <row r="3" spans="1:18" x14ac:dyDescent="0.3">
      <c r="A3" t="s">
        <v>19</v>
      </c>
    </row>
    <row r="4" spans="1:18" ht="15.6" x14ac:dyDescent="0.3">
      <c r="A4" s="38"/>
      <c r="B4" s="38"/>
      <c r="C4" s="1"/>
      <c r="D4" s="1"/>
      <c r="E4" s="1"/>
      <c r="F4" s="1"/>
      <c r="G4" s="1"/>
      <c r="H4" s="1"/>
      <c r="I4" s="1"/>
      <c r="J4" s="1"/>
      <c r="K4" s="1"/>
      <c r="L4" s="1"/>
      <c r="M4" s="39" t="s">
        <v>29</v>
      </c>
      <c r="N4" s="39"/>
      <c r="O4" s="39"/>
      <c r="P4" s="39"/>
      <c r="Q4" s="39"/>
      <c r="R4" s="39"/>
    </row>
    <row r="5" spans="1:18" x14ac:dyDescent="0.3">
      <c r="A5" s="10" t="s">
        <v>1</v>
      </c>
      <c r="B5" s="11" t="s">
        <v>2</v>
      </c>
      <c r="C5" s="40" t="s">
        <v>3</v>
      </c>
      <c r="D5" s="41"/>
      <c r="E5" s="41"/>
      <c r="F5" s="42"/>
      <c r="G5" s="43" t="s">
        <v>4</v>
      </c>
      <c r="H5" s="44"/>
      <c r="I5" s="45"/>
      <c r="J5" s="46" t="s">
        <v>5</v>
      </c>
      <c r="K5" s="47"/>
      <c r="L5" s="48"/>
      <c r="M5" s="49" t="s">
        <v>3</v>
      </c>
      <c r="N5" s="49"/>
      <c r="O5" s="50" t="s">
        <v>4</v>
      </c>
      <c r="P5" s="50"/>
      <c r="Q5" s="51" t="s">
        <v>5</v>
      </c>
      <c r="R5" s="51"/>
    </row>
    <row r="6" spans="1:18" ht="131.25" customHeight="1" x14ac:dyDescent="0.3">
      <c r="A6" s="10"/>
      <c r="B6" s="11"/>
      <c r="C6" s="12" t="s">
        <v>21</v>
      </c>
      <c r="D6" s="12" t="s">
        <v>22</v>
      </c>
      <c r="E6" s="12" t="s">
        <v>23</v>
      </c>
      <c r="F6" s="12" t="s">
        <v>24</v>
      </c>
      <c r="G6" s="13" t="s">
        <v>25</v>
      </c>
      <c r="H6" s="13" t="s">
        <v>22</v>
      </c>
      <c r="I6" s="13" t="s">
        <v>23</v>
      </c>
      <c r="J6" s="14" t="s">
        <v>25</v>
      </c>
      <c r="K6" s="14" t="s">
        <v>22</v>
      </c>
      <c r="L6" s="14" t="s">
        <v>23</v>
      </c>
      <c r="M6" s="15" t="s">
        <v>21</v>
      </c>
      <c r="N6" s="15" t="s">
        <v>23</v>
      </c>
      <c r="O6" s="16" t="s">
        <v>21</v>
      </c>
      <c r="P6" s="16" t="s">
        <v>23</v>
      </c>
      <c r="Q6" s="10" t="s">
        <v>21</v>
      </c>
      <c r="R6" s="10" t="s">
        <v>23</v>
      </c>
    </row>
    <row r="7" spans="1:18" x14ac:dyDescent="0.3">
      <c r="A7" s="2">
        <v>1</v>
      </c>
      <c r="B7" s="3" t="s">
        <v>6</v>
      </c>
      <c r="C7" s="17">
        <v>198686.20722999997</v>
      </c>
      <c r="D7" s="17">
        <v>0</v>
      </c>
      <c r="E7" s="17">
        <v>198686.20722999997</v>
      </c>
      <c r="F7" s="17">
        <v>18561.846750000001</v>
      </c>
      <c r="G7" s="18">
        <v>471972.68997000001</v>
      </c>
      <c r="H7" s="18">
        <v>2958.9757</v>
      </c>
      <c r="I7" s="18">
        <v>474931.66567000002</v>
      </c>
      <c r="J7" s="4">
        <v>670658.89720000001</v>
      </c>
      <c r="K7" s="4">
        <v>2958.9757</v>
      </c>
      <c r="L7" s="4">
        <v>673617.87289999996</v>
      </c>
      <c r="M7" s="19">
        <v>0.18615161859112039</v>
      </c>
      <c r="N7" s="19">
        <v>0.18483289782704365</v>
      </c>
      <c r="O7" s="20">
        <v>0.29362267222179389</v>
      </c>
      <c r="P7" s="20">
        <v>0.28702706151981855</v>
      </c>
      <c r="Q7" s="21">
        <v>0.25073725952353848</v>
      </c>
      <c r="R7" s="21">
        <v>0.24678185473047126</v>
      </c>
    </row>
    <row r="8" spans="1:18" x14ac:dyDescent="0.3">
      <c r="A8" s="2">
        <v>2</v>
      </c>
      <c r="B8" s="3" t="s">
        <v>7</v>
      </c>
      <c r="C8" s="17">
        <v>18614.459019999998</v>
      </c>
      <c r="D8" s="17">
        <v>7615.0800799999997</v>
      </c>
      <c r="E8" s="17">
        <v>26229.539099999998</v>
      </c>
      <c r="F8" s="17">
        <v>0</v>
      </c>
      <c r="G8" s="18">
        <v>11092.561369999999</v>
      </c>
      <c r="H8" s="18">
        <v>7725.0539200000003</v>
      </c>
      <c r="I8" s="18">
        <v>18817.615290000002</v>
      </c>
      <c r="J8" s="4">
        <v>29707.020389999998</v>
      </c>
      <c r="K8" s="4">
        <v>15340.134</v>
      </c>
      <c r="L8" s="4">
        <v>45047.154389999996</v>
      </c>
      <c r="M8" s="19">
        <v>1.7440121909216642E-2</v>
      </c>
      <c r="N8" s="19">
        <v>2.4400695891832021E-2</v>
      </c>
      <c r="O8" s="20">
        <v>6.9008813019470873E-3</v>
      </c>
      <c r="P8" s="20">
        <v>1.1372509377490184E-2</v>
      </c>
      <c r="Q8" s="21">
        <v>1.1106475903468383E-2</v>
      </c>
      <c r="R8" s="21">
        <v>1.6503155212962122E-2</v>
      </c>
    </row>
    <row r="9" spans="1:18" x14ac:dyDescent="0.3">
      <c r="A9" s="2">
        <v>3</v>
      </c>
      <c r="B9" s="3" t="s">
        <v>8</v>
      </c>
      <c r="C9" s="17">
        <v>29807.451000000001</v>
      </c>
      <c r="D9" s="17">
        <v>0</v>
      </c>
      <c r="E9" s="17">
        <v>29807.451000000001</v>
      </c>
      <c r="F9" s="17">
        <v>6172.6450000000004</v>
      </c>
      <c r="G9" s="18">
        <v>83463.900999999998</v>
      </c>
      <c r="H9" s="18">
        <v>1614.0709999999999</v>
      </c>
      <c r="I9" s="18">
        <v>85077.971999999994</v>
      </c>
      <c r="J9" s="4">
        <v>113271.352</v>
      </c>
      <c r="K9" s="4">
        <v>1614.0709999999999</v>
      </c>
      <c r="L9" s="4">
        <v>114885.423</v>
      </c>
      <c r="M9" s="19">
        <v>2.7926977554623641E-2</v>
      </c>
      <c r="N9" s="19">
        <v>2.772913944041374E-2</v>
      </c>
      <c r="O9" s="20">
        <v>5.1924389199792441E-2</v>
      </c>
      <c r="P9" s="20">
        <v>5.1417250245413389E-2</v>
      </c>
      <c r="Q9" s="21">
        <v>4.2348425558181177E-2</v>
      </c>
      <c r="R9" s="21">
        <v>4.208860677549689E-2</v>
      </c>
    </row>
    <row r="10" spans="1:18" x14ac:dyDescent="0.3">
      <c r="A10" s="2">
        <v>4</v>
      </c>
      <c r="B10" s="3" t="s">
        <v>9</v>
      </c>
      <c r="C10" s="17">
        <v>22812.80618</v>
      </c>
      <c r="D10" s="17">
        <v>0</v>
      </c>
      <c r="E10" s="17">
        <v>22812.80618</v>
      </c>
      <c r="F10" s="17">
        <v>4795.0041299999975</v>
      </c>
      <c r="G10" s="18">
        <v>87214.92366</v>
      </c>
      <c r="H10" s="18">
        <v>1311.59375</v>
      </c>
      <c r="I10" s="18">
        <v>88526.51741</v>
      </c>
      <c r="J10" s="4">
        <v>110027.72984</v>
      </c>
      <c r="K10" s="4">
        <v>1311.59375</v>
      </c>
      <c r="L10" s="4">
        <v>111339.32359</v>
      </c>
      <c r="M10" s="19">
        <v>2.1373606422999385E-2</v>
      </c>
      <c r="N10" s="19">
        <v>2.1222193188956424E-2</v>
      </c>
      <c r="O10" s="20">
        <v>5.4257967647019352E-2</v>
      </c>
      <c r="P10" s="20">
        <v>5.3501393980393837E-2</v>
      </c>
      <c r="Q10" s="21">
        <v>4.1135742128909254E-2</v>
      </c>
      <c r="R10" s="21">
        <v>4.0789483007163709E-2</v>
      </c>
    </row>
    <row r="11" spans="1:18" x14ac:dyDescent="0.3">
      <c r="A11" s="2">
        <v>5</v>
      </c>
      <c r="B11" s="3" t="s">
        <v>10</v>
      </c>
      <c r="C11" s="17">
        <v>319795.48877999996</v>
      </c>
      <c r="D11" s="17">
        <v>0</v>
      </c>
      <c r="E11" s="17">
        <v>319795.48877999996</v>
      </c>
      <c r="F11" s="17">
        <v>145739.81220999995</v>
      </c>
      <c r="G11" s="18">
        <v>352460.79454999999</v>
      </c>
      <c r="H11" s="18">
        <v>7222.8551699999998</v>
      </c>
      <c r="I11" s="18">
        <v>359683.64971999999</v>
      </c>
      <c r="J11" s="4">
        <v>672256.28333000001</v>
      </c>
      <c r="K11" s="4">
        <v>7222.8551699999998</v>
      </c>
      <c r="L11" s="4">
        <v>679479.13849999988</v>
      </c>
      <c r="M11" s="19">
        <v>0.29962043507943553</v>
      </c>
      <c r="N11" s="19">
        <v>0.29749788738379163</v>
      </c>
      <c r="O11" s="20">
        <v>0.21927217940463006</v>
      </c>
      <c r="P11" s="20">
        <v>0.21737641121531262</v>
      </c>
      <c r="Q11" s="21">
        <v>0.25133446955431465</v>
      </c>
      <c r="R11" s="21">
        <v>0.24892914632415886</v>
      </c>
    </row>
    <row r="12" spans="1:18" x14ac:dyDescent="0.3">
      <c r="A12" s="2">
        <v>6</v>
      </c>
      <c r="B12" s="3" t="s">
        <v>11</v>
      </c>
      <c r="C12" s="17">
        <v>116800.70698</v>
      </c>
      <c r="D12" s="17">
        <v>0</v>
      </c>
      <c r="E12" s="17">
        <v>116800.70698</v>
      </c>
      <c r="F12" s="17">
        <v>0</v>
      </c>
      <c r="G12" s="18">
        <v>26817.115690000006</v>
      </c>
      <c r="H12" s="18">
        <v>0</v>
      </c>
      <c r="I12" s="18">
        <v>26817.115690000006</v>
      </c>
      <c r="J12" s="4">
        <v>143617.82267000002</v>
      </c>
      <c r="K12" s="4">
        <v>0</v>
      </c>
      <c r="L12" s="4">
        <v>143617.82267000002</v>
      </c>
      <c r="M12" s="19">
        <v>0.1094320585210266</v>
      </c>
      <c r="N12" s="19">
        <v>0.1086568284751127</v>
      </c>
      <c r="O12" s="20">
        <v>1.6683408463060226E-2</v>
      </c>
      <c r="P12" s="20">
        <v>1.6207042973390717E-2</v>
      </c>
      <c r="Q12" s="21">
        <v>5.3693970847708793E-2</v>
      </c>
      <c r="R12" s="21">
        <v>5.2614804441383951E-2</v>
      </c>
    </row>
    <row r="13" spans="1:18" x14ac:dyDescent="0.3">
      <c r="A13" s="2">
        <v>7</v>
      </c>
      <c r="B13" s="3" t="s">
        <v>12</v>
      </c>
      <c r="C13" s="17">
        <v>19075.168658751249</v>
      </c>
      <c r="D13" s="17">
        <v>0</v>
      </c>
      <c r="E13" s="17">
        <v>19075.168658751249</v>
      </c>
      <c r="F13" s="17">
        <v>0</v>
      </c>
      <c r="G13" s="18">
        <v>80022.940651452664</v>
      </c>
      <c r="H13" s="18">
        <v>20064.655423513992</v>
      </c>
      <c r="I13" s="18">
        <v>100087.59607496666</v>
      </c>
      <c r="J13" s="4">
        <v>99098.109310203916</v>
      </c>
      <c r="K13" s="4">
        <v>20064.655423513992</v>
      </c>
      <c r="L13" s="4">
        <v>119162.76473371791</v>
      </c>
      <c r="M13" s="19">
        <v>1.7871766592306281E-2</v>
      </c>
      <c r="N13" s="19">
        <v>1.7745160818612878E-2</v>
      </c>
      <c r="O13" s="20">
        <v>4.9783706075491485E-2</v>
      </c>
      <c r="P13" s="20">
        <v>6.0488383219200567E-2</v>
      </c>
      <c r="Q13" s="21">
        <v>3.7049517207843261E-2</v>
      </c>
      <c r="R13" s="21">
        <v>4.3655623282672695E-2</v>
      </c>
    </row>
    <row r="14" spans="1:18" x14ac:dyDescent="0.3">
      <c r="A14" s="2">
        <v>8</v>
      </c>
      <c r="B14" s="3" t="s">
        <v>13</v>
      </c>
      <c r="C14" s="17">
        <v>15195.402309999999</v>
      </c>
      <c r="D14" s="17">
        <v>0</v>
      </c>
      <c r="E14" s="17">
        <v>15195.402309999999</v>
      </c>
      <c r="F14" s="17">
        <v>1.2</v>
      </c>
      <c r="G14" s="18">
        <v>37149.715909999999</v>
      </c>
      <c r="H14" s="18">
        <v>129.07505</v>
      </c>
      <c r="I14" s="18">
        <v>37278.790959999998</v>
      </c>
      <c r="J14" s="4">
        <v>52345.118219999997</v>
      </c>
      <c r="K14" s="4">
        <v>129.07505</v>
      </c>
      <c r="L14" s="4">
        <v>52474.193269999996</v>
      </c>
      <c r="M14" s="19">
        <v>1.4236764466872602E-2</v>
      </c>
      <c r="N14" s="19">
        <v>1.4135909491461549E-2</v>
      </c>
      <c r="O14" s="20">
        <v>2.3111504308581998E-2</v>
      </c>
      <c r="P14" s="20">
        <v>2.2529602887534441E-2</v>
      </c>
      <c r="Q14" s="21">
        <v>1.9570114624162541E-2</v>
      </c>
      <c r="R14" s="21">
        <v>1.9224072373415512E-2</v>
      </c>
    </row>
    <row r="15" spans="1:18" x14ac:dyDescent="0.3">
      <c r="A15" s="2">
        <v>10</v>
      </c>
      <c r="B15" s="3" t="s">
        <v>17</v>
      </c>
      <c r="C15" s="17">
        <v>124129.7592</v>
      </c>
      <c r="D15" s="17">
        <v>0</v>
      </c>
      <c r="E15" s="17">
        <v>124129.7592</v>
      </c>
      <c r="F15" s="17">
        <v>0</v>
      </c>
      <c r="G15" s="18">
        <v>229780.93771999999</v>
      </c>
      <c r="H15" s="18">
        <v>4143.8776699999999</v>
      </c>
      <c r="I15" s="18">
        <v>233924.81538999997</v>
      </c>
      <c r="J15" s="4">
        <v>353910.69692000002</v>
      </c>
      <c r="K15" s="4">
        <v>4143.8776699999999</v>
      </c>
      <c r="L15" s="4">
        <v>358054.57458999997</v>
      </c>
      <c r="M15" s="19">
        <v>0.11629874017202066</v>
      </c>
      <c r="N15" s="19">
        <v>0.1154748657160178</v>
      </c>
      <c r="O15" s="20">
        <v>0.14295084099731387</v>
      </c>
      <c r="P15" s="20">
        <v>0.14137350113986918</v>
      </c>
      <c r="Q15" s="21">
        <v>0.13231554614763175</v>
      </c>
      <c r="R15" s="21">
        <v>0.13117432830522224</v>
      </c>
    </row>
    <row r="16" spans="1:18" x14ac:dyDescent="0.3">
      <c r="A16" s="2">
        <v>11</v>
      </c>
      <c r="B16" s="3" t="s">
        <v>26</v>
      </c>
      <c r="C16" s="17">
        <v>81210.025999999998</v>
      </c>
      <c r="D16" s="17">
        <v>0</v>
      </c>
      <c r="E16" s="17">
        <v>81210.025999999998</v>
      </c>
      <c r="F16" s="17">
        <v>0</v>
      </c>
      <c r="G16" s="18">
        <v>33034.398000000001</v>
      </c>
      <c r="H16" s="18">
        <v>0</v>
      </c>
      <c r="I16" s="18">
        <v>33034.398000000001</v>
      </c>
      <c r="J16" s="4">
        <v>114244.424</v>
      </c>
      <c r="K16" s="4">
        <v>0</v>
      </c>
      <c r="L16" s="4">
        <v>114244.424</v>
      </c>
      <c r="M16" s="19">
        <v>7.6086699708485708E-2</v>
      </c>
      <c r="N16" s="19">
        <v>7.5547692250290885E-2</v>
      </c>
      <c r="O16" s="20">
        <v>2.0551291255040249E-2</v>
      </c>
      <c r="P16" s="20">
        <v>1.9964485151016335E-2</v>
      </c>
      <c r="Q16" s="21">
        <v>4.2712225110558291E-2</v>
      </c>
      <c r="R16" s="21">
        <v>4.1853774939133399E-2</v>
      </c>
    </row>
    <row r="17" spans="1:18" x14ac:dyDescent="0.3">
      <c r="A17" s="2">
        <v>12</v>
      </c>
      <c r="B17" s="3" t="s">
        <v>16</v>
      </c>
      <c r="C17" s="17">
        <v>101906.30387</v>
      </c>
      <c r="D17" s="17">
        <v>0</v>
      </c>
      <c r="E17" s="17">
        <v>101906.30387</v>
      </c>
      <c r="F17" s="17">
        <v>11714.448410000001</v>
      </c>
      <c r="G17" s="18">
        <v>191649.74876999995</v>
      </c>
      <c r="H17" s="18">
        <v>2075.7062000000001</v>
      </c>
      <c r="I17" s="18">
        <v>193725.45496999993</v>
      </c>
      <c r="J17" s="4">
        <v>293556.05263999995</v>
      </c>
      <c r="K17" s="4">
        <v>2075.7062000000001</v>
      </c>
      <c r="L17" s="4">
        <v>295631.75883999991</v>
      </c>
      <c r="M17" s="19">
        <v>9.5477304008724076E-2</v>
      </c>
      <c r="N17" s="19">
        <v>9.4800931145316805E-2</v>
      </c>
      <c r="O17" s="20">
        <v>0.11922874471414797</v>
      </c>
      <c r="P17" s="20">
        <v>0.11707883912770099</v>
      </c>
      <c r="Q17" s="21">
        <v>0.10975093369044056</v>
      </c>
      <c r="R17" s="21">
        <v>0.10830554933122614</v>
      </c>
    </row>
    <row r="18" spans="1:18" x14ac:dyDescent="0.3">
      <c r="A18" s="2">
        <v>13</v>
      </c>
      <c r="B18" s="37" t="s">
        <v>38</v>
      </c>
      <c r="C18" s="17">
        <v>13094.93901</v>
      </c>
      <c r="D18" s="17">
        <v>0</v>
      </c>
      <c r="E18" s="17">
        <v>13094.93901</v>
      </c>
      <c r="F18" s="17">
        <v>0</v>
      </c>
      <c r="G18" s="18">
        <v>2262.6842499999998</v>
      </c>
      <c r="H18" s="18">
        <v>0</v>
      </c>
      <c r="I18" s="18">
        <v>2262.6842499999998</v>
      </c>
      <c r="J18" s="4">
        <v>15357.62326</v>
      </c>
      <c r="K18" s="4">
        <v>0</v>
      </c>
      <c r="L18" s="4">
        <v>15357.62326</v>
      </c>
      <c r="M18" s="19">
        <v>1.2268813855013484E-2</v>
      </c>
      <c r="N18" s="19">
        <v>1.2181900081694454E-2</v>
      </c>
      <c r="O18" s="20">
        <v>1.4076564385990112E-3</v>
      </c>
      <c r="P18" s="20">
        <v>1.3674632760240866E-3</v>
      </c>
      <c r="Q18" s="21">
        <v>5.7417092132589862E-3</v>
      </c>
      <c r="R18" s="21">
        <v>5.6263096702561183E-3</v>
      </c>
    </row>
    <row r="19" spans="1:18" x14ac:dyDescent="0.3">
      <c r="A19" s="2">
        <v>14</v>
      </c>
      <c r="B19" s="5" t="s">
        <v>14</v>
      </c>
      <c r="C19" s="17">
        <v>0</v>
      </c>
      <c r="D19" s="17">
        <v>0</v>
      </c>
      <c r="E19" s="17">
        <v>0</v>
      </c>
      <c r="F19" s="17">
        <v>0</v>
      </c>
      <c r="G19" s="18">
        <v>9.1</v>
      </c>
      <c r="H19" s="18">
        <v>0</v>
      </c>
      <c r="I19" s="18">
        <v>9.1</v>
      </c>
      <c r="J19" s="4">
        <v>9.1</v>
      </c>
      <c r="K19" s="4">
        <v>0</v>
      </c>
      <c r="L19" s="4">
        <v>9.1</v>
      </c>
      <c r="M19" s="19">
        <v>0</v>
      </c>
      <c r="N19" s="19">
        <v>0</v>
      </c>
      <c r="O19" s="20">
        <v>5.6612731499107766E-6</v>
      </c>
      <c r="P19" s="20">
        <v>5.4996254169441399E-6</v>
      </c>
      <c r="Q19" s="21">
        <v>3.4021901016900432E-6</v>
      </c>
      <c r="R19" s="21">
        <v>3.3338113022138736E-6</v>
      </c>
    </row>
    <row r="20" spans="1:18" x14ac:dyDescent="0.3">
      <c r="A20" s="2"/>
      <c r="B20" s="6" t="s">
        <v>27</v>
      </c>
      <c r="C20" s="22">
        <v>740787.69015875133</v>
      </c>
      <c r="D20" s="22">
        <v>7615.0800799999997</v>
      </c>
      <c r="E20" s="22">
        <v>748402.77023875131</v>
      </c>
      <c r="F20" s="22">
        <v>175270.50808999996</v>
      </c>
      <c r="G20" s="23">
        <v>1150194.6428014527</v>
      </c>
      <c r="H20" s="23">
        <v>41026.280013513991</v>
      </c>
      <c r="I20" s="23">
        <v>1191220.9228149666</v>
      </c>
      <c r="J20" s="7">
        <v>1890982.332960204</v>
      </c>
      <c r="K20" s="7">
        <v>48641.360093513991</v>
      </c>
      <c r="L20" s="7">
        <v>1939623.6930537177</v>
      </c>
      <c r="M20" s="24">
        <v>0.69405334913760097</v>
      </c>
      <c r="N20" s="24">
        <v>0.69622071251722473</v>
      </c>
      <c r="O20" s="25">
        <v>0.71555670862231657</v>
      </c>
      <c r="P20" s="25">
        <v>0.71991965541855429</v>
      </c>
      <c r="Q20" s="26">
        <v>0.70697597534812651</v>
      </c>
      <c r="R20" s="26">
        <v>0.71058674614772499</v>
      </c>
    </row>
    <row r="21" spans="1:18" x14ac:dyDescent="0.3">
      <c r="A21" s="2"/>
      <c r="B21" s="6" t="s">
        <v>28</v>
      </c>
      <c r="C21" s="22">
        <v>320341.02807999996</v>
      </c>
      <c r="D21" s="22">
        <v>0</v>
      </c>
      <c r="E21" s="22">
        <v>320341.02807999996</v>
      </c>
      <c r="F21" s="22">
        <v>11714.448410000001</v>
      </c>
      <c r="G21" s="23">
        <v>456736.86873999989</v>
      </c>
      <c r="H21" s="23">
        <v>6219.5838700000004</v>
      </c>
      <c r="I21" s="23">
        <v>462956.45260999986</v>
      </c>
      <c r="J21" s="7">
        <v>777077.89682000002</v>
      </c>
      <c r="K21" s="7">
        <v>6219.5838700000004</v>
      </c>
      <c r="L21" s="7">
        <v>783297.48068999988</v>
      </c>
      <c r="M21" s="24">
        <v>0.30013155774424394</v>
      </c>
      <c r="N21" s="24">
        <v>0.29800538919331993</v>
      </c>
      <c r="O21" s="25">
        <v>0.28414419467825103</v>
      </c>
      <c r="P21" s="25">
        <v>0.2797897883200276</v>
      </c>
      <c r="Q21" s="26">
        <v>0.29052381635199126</v>
      </c>
      <c r="R21" s="26">
        <v>0.2869632960571401</v>
      </c>
    </row>
    <row r="22" spans="1:18" x14ac:dyDescent="0.3">
      <c r="A22" s="2"/>
      <c r="B22" s="6" t="s">
        <v>15</v>
      </c>
      <c r="C22" s="22">
        <v>1061128.7182387514</v>
      </c>
      <c r="D22" s="22">
        <v>7615.0800799999997</v>
      </c>
      <c r="E22" s="22">
        <v>1068743.7983187512</v>
      </c>
      <c r="F22" s="22">
        <v>186984.95649999997</v>
      </c>
      <c r="G22" s="23">
        <v>1606931.5115414525</v>
      </c>
      <c r="H22" s="23">
        <v>47245.863883513994</v>
      </c>
      <c r="I22" s="23">
        <v>1654177.3754249664</v>
      </c>
      <c r="J22" s="7">
        <v>2668060.2297802041</v>
      </c>
      <c r="K22" s="7">
        <v>54860.943963513993</v>
      </c>
      <c r="L22" s="7">
        <v>2722921.1737437174</v>
      </c>
      <c r="M22" s="24">
        <v>0.99418490688184491</v>
      </c>
      <c r="N22" s="24">
        <v>0.99422610171054471</v>
      </c>
      <c r="O22" s="25">
        <v>0.9997009033005676</v>
      </c>
      <c r="P22" s="25">
        <v>0.99970944373858184</v>
      </c>
      <c r="Q22" s="26">
        <v>0.99749979170011782</v>
      </c>
      <c r="R22" s="26">
        <v>0.9975500422048651</v>
      </c>
    </row>
    <row r="23" spans="1:18" x14ac:dyDescent="0.3">
      <c r="A23" s="2"/>
      <c r="B23" s="6" t="s">
        <v>30</v>
      </c>
      <c r="C23" s="17">
        <v>6206.6545812486438</v>
      </c>
      <c r="D23" s="17">
        <v>0</v>
      </c>
      <c r="E23" s="17">
        <v>6206.6545812486438</v>
      </c>
      <c r="F23" s="31"/>
      <c r="G23" s="18">
        <v>480.77170854737051</v>
      </c>
      <c r="H23" s="18">
        <v>-4.235139858792536E-4</v>
      </c>
      <c r="I23" s="18">
        <v>480.77128503331915</v>
      </c>
      <c r="J23" s="4">
        <v>6687.4262897961307</v>
      </c>
      <c r="K23" s="4">
        <v>-4.235139858792536E-4</v>
      </c>
      <c r="L23" s="4">
        <v>6687.4258662820794</v>
      </c>
      <c r="M23" s="19">
        <v>5.8150931181546808E-3</v>
      </c>
      <c r="N23" s="19">
        <v>5.7738982894554253E-3</v>
      </c>
      <c r="O23" s="20">
        <v>2.9909669943252286E-4</v>
      </c>
      <c r="P23" s="20">
        <v>2.9055626141825686E-4</v>
      </c>
      <c r="Q23" s="21">
        <v>2.5002082998819963E-3</v>
      </c>
      <c r="R23" s="21">
        <v>2.4499577951350112E-3</v>
      </c>
    </row>
    <row r="24" spans="1:18" x14ac:dyDescent="0.3">
      <c r="A24" s="30"/>
      <c r="B24" s="6" t="s">
        <v>34</v>
      </c>
      <c r="C24" s="22">
        <v>746994.34473999997</v>
      </c>
      <c r="D24" s="22">
        <v>7615.0800799999997</v>
      </c>
      <c r="E24" s="22">
        <v>754609.42481999996</v>
      </c>
      <c r="F24" s="32"/>
      <c r="G24" s="23">
        <v>1150675.41451</v>
      </c>
      <c r="H24" s="23">
        <v>41026.279590000006</v>
      </c>
      <c r="I24" s="23">
        <v>1191701.6941</v>
      </c>
      <c r="J24" s="7">
        <v>1897669.7592500001</v>
      </c>
      <c r="K24" s="7">
        <v>48641.359670000005</v>
      </c>
      <c r="L24" s="7">
        <v>1946311.1189199998</v>
      </c>
      <c r="M24" s="24">
        <v>0.69986844225575584</v>
      </c>
      <c r="N24" s="24">
        <v>0.70199461080668013</v>
      </c>
      <c r="O24" s="25">
        <v>0.71585580532174908</v>
      </c>
      <c r="P24" s="25">
        <v>0.72021021167997257</v>
      </c>
      <c r="Q24" s="26">
        <v>0.70947618364800857</v>
      </c>
      <c r="R24" s="26">
        <v>0.71303670394286001</v>
      </c>
    </row>
    <row r="25" spans="1:18" x14ac:dyDescent="0.3">
      <c r="B25" s="6" t="s">
        <v>31</v>
      </c>
      <c r="C25" s="22">
        <v>1067335.3728200002</v>
      </c>
      <c r="D25" s="22">
        <v>7615.0800799999997</v>
      </c>
      <c r="E25" s="22">
        <v>1074950.4528999999</v>
      </c>
      <c r="F25" s="32"/>
      <c r="G25" s="23">
        <v>1607412.2832499999</v>
      </c>
      <c r="H25" s="23">
        <v>47245.863460000008</v>
      </c>
      <c r="I25" s="23">
        <v>1654658.1467099998</v>
      </c>
      <c r="J25" s="7">
        <v>2674747.6560700005</v>
      </c>
      <c r="K25" s="7">
        <v>54860.943540000007</v>
      </c>
      <c r="L25" s="7">
        <v>2729608.5996099995</v>
      </c>
      <c r="M25" s="24">
        <v>0.99999999999999956</v>
      </c>
      <c r="N25" s="24">
        <v>1.0000000000000002</v>
      </c>
      <c r="O25" s="25">
        <v>1.0000000000000002</v>
      </c>
      <c r="P25" s="25">
        <v>1</v>
      </c>
      <c r="Q25" s="26">
        <v>0.99999999999999978</v>
      </c>
      <c r="R25" s="26">
        <v>1</v>
      </c>
    </row>
  </sheetData>
  <mergeCells count="9">
    <mergeCell ref="A1:B1"/>
    <mergeCell ref="A4:B4"/>
    <mergeCell ref="M4:R4"/>
    <mergeCell ref="C5:F5"/>
    <mergeCell ref="G5:I5"/>
    <mergeCell ref="J5:L5"/>
    <mergeCell ref="M5:N5"/>
    <mergeCell ref="O5:P5"/>
    <mergeCell ref="Q5:R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A5834-4D6A-4D1D-8A5A-C176EAFC4598}">
  <sheetPr>
    <pageSetUpPr fitToPage="1"/>
  </sheetPr>
  <dimension ref="A1:R31"/>
  <sheetViews>
    <sheetView topLeftCell="A15" zoomScaleNormal="100" workbookViewId="0">
      <selection activeCell="B36" sqref="B36"/>
    </sheetView>
  </sheetViews>
  <sheetFormatPr defaultColWidth="9.109375" defaultRowHeight="14.4" x14ac:dyDescent="0.3"/>
  <cols>
    <col min="1" max="1" width="6" customWidth="1"/>
    <col min="2" max="2" width="69.44140625" customWidth="1"/>
    <col min="3" max="18" width="11.6640625" customWidth="1"/>
  </cols>
  <sheetData>
    <row r="1" spans="1:18" ht="15.6" x14ac:dyDescent="0.3">
      <c r="A1" s="38" t="s">
        <v>18</v>
      </c>
      <c r="B1" s="38"/>
    </row>
    <row r="2" spans="1:18" x14ac:dyDescent="0.3">
      <c r="A2" s="34" t="s">
        <v>0</v>
      </c>
      <c r="B2" s="35"/>
    </row>
    <row r="3" spans="1:18" x14ac:dyDescent="0.3">
      <c r="A3" t="s">
        <v>19</v>
      </c>
    </row>
    <row r="4" spans="1:18" ht="15.6" x14ac:dyDescent="0.3">
      <c r="A4" s="38"/>
      <c r="B4" s="38"/>
      <c r="C4" s="1"/>
      <c r="D4" s="1"/>
      <c r="E4" s="1"/>
      <c r="F4" s="1"/>
      <c r="G4" s="1"/>
      <c r="H4" s="1"/>
      <c r="I4" s="1"/>
      <c r="J4" s="1"/>
      <c r="K4" s="1"/>
      <c r="L4" s="1"/>
      <c r="M4" s="39" t="s">
        <v>29</v>
      </c>
      <c r="N4" s="39"/>
      <c r="O4" s="39"/>
      <c r="P4" s="39"/>
      <c r="Q4" s="39"/>
      <c r="R4" s="39"/>
    </row>
    <row r="5" spans="1:18" ht="26.4" x14ac:dyDescent="0.3">
      <c r="A5" s="10" t="s">
        <v>1</v>
      </c>
      <c r="B5" s="11" t="s">
        <v>2</v>
      </c>
      <c r="C5" s="40" t="s">
        <v>3</v>
      </c>
      <c r="D5" s="41"/>
      <c r="E5" s="41"/>
      <c r="F5" s="42"/>
      <c r="G5" s="43" t="s">
        <v>4</v>
      </c>
      <c r="H5" s="44"/>
      <c r="I5" s="45"/>
      <c r="J5" s="46" t="s">
        <v>5</v>
      </c>
      <c r="K5" s="47"/>
      <c r="L5" s="48"/>
      <c r="M5" s="49" t="s">
        <v>3</v>
      </c>
      <c r="N5" s="49"/>
      <c r="O5" s="50" t="s">
        <v>4</v>
      </c>
      <c r="P5" s="50"/>
      <c r="Q5" s="51" t="s">
        <v>5</v>
      </c>
      <c r="R5" s="51"/>
    </row>
    <row r="6" spans="1:18" ht="131.25" customHeight="1" x14ac:dyDescent="0.3">
      <c r="A6" s="10"/>
      <c r="B6" s="11"/>
      <c r="C6" s="12" t="s">
        <v>21</v>
      </c>
      <c r="D6" s="12" t="s">
        <v>22</v>
      </c>
      <c r="E6" s="12" t="s">
        <v>23</v>
      </c>
      <c r="F6" s="12" t="s">
        <v>24</v>
      </c>
      <c r="G6" s="13" t="s">
        <v>25</v>
      </c>
      <c r="H6" s="13" t="s">
        <v>22</v>
      </c>
      <c r="I6" s="13" t="s">
        <v>23</v>
      </c>
      <c r="J6" s="14" t="s">
        <v>25</v>
      </c>
      <c r="K6" s="14" t="s">
        <v>22</v>
      </c>
      <c r="L6" s="14" t="s">
        <v>23</v>
      </c>
      <c r="M6" s="15" t="s">
        <v>21</v>
      </c>
      <c r="N6" s="15" t="s">
        <v>23</v>
      </c>
      <c r="O6" s="16" t="s">
        <v>21</v>
      </c>
      <c r="P6" s="16" t="s">
        <v>23</v>
      </c>
      <c r="Q6" s="10" t="s">
        <v>21</v>
      </c>
      <c r="R6" s="10" t="s">
        <v>23</v>
      </c>
    </row>
    <row r="7" spans="1:18" x14ac:dyDescent="0.3">
      <c r="A7" s="2">
        <v>1</v>
      </c>
      <c r="B7" s="3" t="s">
        <v>6</v>
      </c>
      <c r="C7" s="17">
        <v>198686.20722999997</v>
      </c>
      <c r="D7" s="17">
        <v>0</v>
      </c>
      <c r="E7" s="17">
        <v>198686.20722999997</v>
      </c>
      <c r="F7" s="17">
        <v>18561.846750000001</v>
      </c>
      <c r="G7" s="18">
        <v>471972.68997000001</v>
      </c>
      <c r="H7" s="18">
        <v>2958.9757</v>
      </c>
      <c r="I7" s="18">
        <v>474931.66567000002</v>
      </c>
      <c r="J7" s="4">
        <v>670658.89720000001</v>
      </c>
      <c r="K7" s="4">
        <v>2958.9757</v>
      </c>
      <c r="L7" s="4">
        <v>673617.87289999996</v>
      </c>
      <c r="M7" s="19">
        <v>0.1861516185928645</v>
      </c>
      <c r="N7" s="19">
        <v>0.18483289782876311</v>
      </c>
      <c r="O7" s="20">
        <v>0.27518476359820682</v>
      </c>
      <c r="P7" s="20">
        <v>0.26767316694111692</v>
      </c>
      <c r="Q7" s="21">
        <v>0.24103201520056217</v>
      </c>
      <c r="R7" s="21">
        <v>0.23641958509533803</v>
      </c>
    </row>
    <row r="8" spans="1:18" x14ac:dyDescent="0.3">
      <c r="A8" s="2">
        <v>2</v>
      </c>
      <c r="B8" s="3" t="s">
        <v>7</v>
      </c>
      <c r="C8" s="17">
        <v>18614.459019999998</v>
      </c>
      <c r="D8" s="17">
        <v>7615.0800799999997</v>
      </c>
      <c r="E8" s="17">
        <v>26229.539099999998</v>
      </c>
      <c r="F8" s="17">
        <v>0</v>
      </c>
      <c r="G8" s="18">
        <v>11092.561369999999</v>
      </c>
      <c r="H8" s="18">
        <v>7725.0539200000003</v>
      </c>
      <c r="I8" s="18">
        <v>18817.615290000002</v>
      </c>
      <c r="J8" s="4">
        <v>29707.020389999998</v>
      </c>
      <c r="K8" s="4">
        <v>15340.134</v>
      </c>
      <c r="L8" s="4">
        <v>45047.154389999996</v>
      </c>
      <c r="M8" s="19">
        <v>1.7440121909380043E-2</v>
      </c>
      <c r="N8" s="19">
        <v>2.4400695892059017E-2</v>
      </c>
      <c r="O8" s="20">
        <v>6.4675434472619107E-3</v>
      </c>
      <c r="P8" s="20">
        <v>1.0605674548670244E-2</v>
      </c>
      <c r="Q8" s="21">
        <v>1.0676579435686773E-2</v>
      </c>
      <c r="R8" s="21">
        <v>1.5810194442673963E-2</v>
      </c>
    </row>
    <row r="9" spans="1:18" x14ac:dyDescent="0.3">
      <c r="A9" s="2">
        <v>3</v>
      </c>
      <c r="B9" s="3" t="s">
        <v>8</v>
      </c>
      <c r="C9" s="17">
        <v>29807.451000000001</v>
      </c>
      <c r="D9" s="17">
        <v>0</v>
      </c>
      <c r="E9" s="17">
        <v>29807.451000000001</v>
      </c>
      <c r="F9" s="17">
        <v>6172.6450000000004</v>
      </c>
      <c r="G9" s="18">
        <v>83463.900999999998</v>
      </c>
      <c r="H9" s="18">
        <v>1614.0709999999999</v>
      </c>
      <c r="I9" s="18">
        <v>85077.971999999994</v>
      </c>
      <c r="J9" s="4">
        <v>113271.352</v>
      </c>
      <c r="K9" s="4">
        <v>1614.0709999999999</v>
      </c>
      <c r="L9" s="4">
        <v>114885.423</v>
      </c>
      <c r="M9" s="19">
        <v>2.7926977554885296E-2</v>
      </c>
      <c r="N9" s="19">
        <v>2.77291394406717E-2</v>
      </c>
      <c r="O9" s="20">
        <v>4.8663819652635096E-2</v>
      </c>
      <c r="P9" s="20">
        <v>4.7950246000213533E-2</v>
      </c>
      <c r="Q9" s="21">
        <v>4.0709252275692061E-2</v>
      </c>
      <c r="R9" s="21">
        <v>4.0321323307872713E-2</v>
      </c>
    </row>
    <row r="10" spans="1:18" x14ac:dyDescent="0.3">
      <c r="A10" s="2">
        <v>4</v>
      </c>
      <c r="B10" s="3" t="s">
        <v>9</v>
      </c>
      <c r="C10" s="17">
        <v>22812.80618</v>
      </c>
      <c r="D10" s="17">
        <v>0</v>
      </c>
      <c r="E10" s="17">
        <v>22812.80618</v>
      </c>
      <c r="F10" s="17">
        <v>4795.0041299999975</v>
      </c>
      <c r="G10" s="18">
        <v>87214.92366</v>
      </c>
      <c r="H10" s="18">
        <v>1311.59375</v>
      </c>
      <c r="I10" s="18">
        <v>88526.51741</v>
      </c>
      <c r="J10" s="4">
        <v>110027.72984</v>
      </c>
      <c r="K10" s="4">
        <v>1311.59375</v>
      </c>
      <c r="L10" s="4">
        <v>111339.32359</v>
      </c>
      <c r="M10" s="19">
        <v>2.1373606423199638E-2</v>
      </c>
      <c r="N10" s="19">
        <v>2.1222193189153849E-2</v>
      </c>
      <c r="O10" s="20">
        <v>5.0850862051230718E-2</v>
      </c>
      <c r="P10" s="20">
        <v>4.9893858393235867E-2</v>
      </c>
      <c r="Q10" s="21">
        <v>3.9543507977005968E-2</v>
      </c>
      <c r="R10" s="21">
        <v>3.9076749217803283E-2</v>
      </c>
    </row>
    <row r="11" spans="1:18" x14ac:dyDescent="0.3">
      <c r="A11" s="2">
        <v>5</v>
      </c>
      <c r="B11" s="3" t="s">
        <v>10</v>
      </c>
      <c r="C11" s="17">
        <v>319795.48877999996</v>
      </c>
      <c r="D11" s="17">
        <v>0</v>
      </c>
      <c r="E11" s="17">
        <v>319795.48877999996</v>
      </c>
      <c r="F11" s="17">
        <v>145739.81220999995</v>
      </c>
      <c r="G11" s="18">
        <v>352460.79454999999</v>
      </c>
      <c r="H11" s="18">
        <v>7222.8551699999998</v>
      </c>
      <c r="I11" s="18">
        <v>359683.64971999999</v>
      </c>
      <c r="J11" s="4">
        <v>672256.28333000001</v>
      </c>
      <c r="K11" s="4">
        <v>7222.8551699999998</v>
      </c>
      <c r="L11" s="4">
        <v>679479.13849999988</v>
      </c>
      <c r="M11" s="19">
        <v>0.29962043508224273</v>
      </c>
      <c r="N11" s="19">
        <v>0.29749788738655919</v>
      </c>
      <c r="O11" s="20">
        <v>0.20550307779893576</v>
      </c>
      <c r="P11" s="20">
        <v>0.20271897743788056</v>
      </c>
      <c r="Q11" s="21">
        <v>0.2416061091245745</v>
      </c>
      <c r="R11" s="21">
        <v>0.23847671278899599</v>
      </c>
    </row>
    <row r="12" spans="1:18" x14ac:dyDescent="0.3">
      <c r="A12" s="2">
        <v>6</v>
      </c>
      <c r="B12" s="3" t="s">
        <v>11</v>
      </c>
      <c r="C12" s="17">
        <v>116800.70698</v>
      </c>
      <c r="D12" s="17">
        <v>0</v>
      </c>
      <c r="E12" s="17">
        <v>116800.70698</v>
      </c>
      <c r="F12" s="17">
        <v>0</v>
      </c>
      <c r="G12" s="18">
        <v>26817.115690000006</v>
      </c>
      <c r="H12" s="18">
        <v>0</v>
      </c>
      <c r="I12" s="18">
        <v>26817.115690000006</v>
      </c>
      <c r="J12" s="4">
        <v>143617.82267000002</v>
      </c>
      <c r="K12" s="4">
        <v>0</v>
      </c>
      <c r="L12" s="4">
        <v>143617.82267000002</v>
      </c>
      <c r="M12" s="19">
        <v>0.10943205852205189</v>
      </c>
      <c r="N12" s="19">
        <v>0.10865682847612351</v>
      </c>
      <c r="O12" s="20">
        <v>1.5635781049126992E-2</v>
      </c>
      <c r="P12" s="20">
        <v>1.5114221274005996E-2</v>
      </c>
      <c r="Q12" s="21">
        <v>5.1615647479502473E-2</v>
      </c>
      <c r="R12" s="21">
        <v>5.0405530218135694E-2</v>
      </c>
    </row>
    <row r="13" spans="1:18" x14ac:dyDescent="0.3">
      <c r="A13" s="2">
        <v>7</v>
      </c>
      <c r="B13" s="3" t="s">
        <v>12</v>
      </c>
      <c r="C13" s="17">
        <v>19075.168658751249</v>
      </c>
      <c r="D13" s="17">
        <v>0</v>
      </c>
      <c r="E13" s="17">
        <v>19075.168658751249</v>
      </c>
      <c r="F13" s="17">
        <v>0</v>
      </c>
      <c r="G13" s="18">
        <v>80022.940651452664</v>
      </c>
      <c r="H13" s="18">
        <v>20064.655423513992</v>
      </c>
      <c r="I13" s="18">
        <v>100087.59607496666</v>
      </c>
      <c r="J13" s="4">
        <v>99098.109310203916</v>
      </c>
      <c r="K13" s="4">
        <v>20064.655423513992</v>
      </c>
      <c r="L13" s="4">
        <v>119162.76473371791</v>
      </c>
      <c r="M13" s="19">
        <v>1.7871766592473727E-2</v>
      </c>
      <c r="N13" s="19">
        <v>1.7745160818777962E-2</v>
      </c>
      <c r="O13" s="20">
        <v>4.6657559798646532E-2</v>
      </c>
      <c r="P13" s="20">
        <v>5.6409723228530384E-2</v>
      </c>
      <c r="Q13" s="21">
        <v>3.5615447866758042E-2</v>
      </c>
      <c r="R13" s="21">
        <v>4.1822541429718307E-2</v>
      </c>
    </row>
    <row r="14" spans="1:18" x14ac:dyDescent="0.3">
      <c r="A14" s="2">
        <v>8</v>
      </c>
      <c r="B14" s="3" t="s">
        <v>13</v>
      </c>
      <c r="C14" s="17">
        <v>15195.402309999999</v>
      </c>
      <c r="D14" s="17">
        <v>0</v>
      </c>
      <c r="E14" s="17">
        <v>15195.402309999999</v>
      </c>
      <c r="F14" s="17">
        <v>1.2</v>
      </c>
      <c r="G14" s="18">
        <v>37149.715909999999</v>
      </c>
      <c r="H14" s="18">
        <v>129.07505</v>
      </c>
      <c r="I14" s="18">
        <v>37278.790959999998</v>
      </c>
      <c r="J14" s="4">
        <v>52345.118219999997</v>
      </c>
      <c r="K14" s="4">
        <v>129.07505</v>
      </c>
      <c r="L14" s="4">
        <v>52474.193269999996</v>
      </c>
      <c r="M14" s="19">
        <v>1.4236764467005988E-2</v>
      </c>
      <c r="N14" s="19">
        <v>1.4135909491593053E-2</v>
      </c>
      <c r="O14" s="20">
        <v>2.1660227398080382E-2</v>
      </c>
      <c r="P14" s="20">
        <v>2.1010458466529224E-2</v>
      </c>
      <c r="Q14" s="21">
        <v>1.8812617536505653E-2</v>
      </c>
      <c r="R14" s="21">
        <v>1.8416861399025951E-2</v>
      </c>
    </row>
    <row r="15" spans="1:18" x14ac:dyDescent="0.3">
      <c r="A15" s="2">
        <v>9</v>
      </c>
      <c r="B15" s="3" t="s">
        <v>37</v>
      </c>
      <c r="C15" s="17">
        <v>0</v>
      </c>
      <c r="D15" s="17">
        <v>0</v>
      </c>
      <c r="E15" s="17">
        <v>0</v>
      </c>
      <c r="F15" s="17">
        <v>0</v>
      </c>
      <c r="G15" s="18">
        <v>25338.115000000002</v>
      </c>
      <c r="H15" s="18">
        <v>3190.0509999999999</v>
      </c>
      <c r="I15" s="18">
        <v>28528.166000000001</v>
      </c>
      <c r="J15" s="4">
        <v>25338.115000000002</v>
      </c>
      <c r="K15" s="4">
        <v>3190.0509999999999</v>
      </c>
      <c r="L15" s="4">
        <v>28528.166000000001</v>
      </c>
      <c r="M15" s="19">
        <v>0</v>
      </c>
      <c r="N15" s="19">
        <v>0</v>
      </c>
      <c r="O15" s="20">
        <v>1.4773446291441951E-2</v>
      </c>
      <c r="P15" s="20">
        <v>1.6078575281918188E-2</v>
      </c>
      <c r="Q15" s="21">
        <v>9.1064130295319262E-3</v>
      </c>
      <c r="R15" s="21">
        <v>1.001252704328435E-2</v>
      </c>
    </row>
    <row r="16" spans="1:18" x14ac:dyDescent="0.3">
      <c r="A16" s="2">
        <v>10</v>
      </c>
      <c r="B16" s="3" t="s">
        <v>17</v>
      </c>
      <c r="C16" s="17">
        <v>124129.7592</v>
      </c>
      <c r="D16" s="17">
        <v>0</v>
      </c>
      <c r="E16" s="17">
        <v>124129.7592</v>
      </c>
      <c r="F16" s="17">
        <v>0</v>
      </c>
      <c r="G16" s="18">
        <v>229780.93771999999</v>
      </c>
      <c r="H16" s="18">
        <v>4143.8776699999999</v>
      </c>
      <c r="I16" s="18">
        <v>233924.81538999997</v>
      </c>
      <c r="J16" s="4">
        <v>353910.69692000002</v>
      </c>
      <c r="K16" s="4">
        <v>4143.8776699999999</v>
      </c>
      <c r="L16" s="4">
        <v>358054.57458999997</v>
      </c>
      <c r="M16" s="19">
        <v>0.11629874017311029</v>
      </c>
      <c r="N16" s="19">
        <v>0.11547486571709203</v>
      </c>
      <c r="O16" s="20">
        <v>0.13397430480537276</v>
      </c>
      <c r="P16" s="20">
        <v>0.13184085351147104</v>
      </c>
      <c r="Q16" s="21">
        <v>0.12719403087889578</v>
      </c>
      <c r="R16" s="21">
        <v>0.12566637165018066</v>
      </c>
    </row>
    <row r="17" spans="1:18" x14ac:dyDescent="0.3">
      <c r="A17" s="2">
        <v>11</v>
      </c>
      <c r="B17" s="3" t="s">
        <v>26</v>
      </c>
      <c r="C17" s="17">
        <v>81210.025999999998</v>
      </c>
      <c r="D17" s="17">
        <v>0</v>
      </c>
      <c r="E17" s="17">
        <v>81210.025999999998</v>
      </c>
      <c r="F17" s="17">
        <v>0</v>
      </c>
      <c r="G17" s="18">
        <v>33034.398000000001</v>
      </c>
      <c r="H17" s="18">
        <v>0</v>
      </c>
      <c r="I17" s="18">
        <v>33034.398000000001</v>
      </c>
      <c r="J17" s="4">
        <v>114244.424</v>
      </c>
      <c r="K17" s="4">
        <v>0</v>
      </c>
      <c r="L17" s="4">
        <v>114244.424</v>
      </c>
      <c r="M17" s="19">
        <v>7.6086699709198582E-2</v>
      </c>
      <c r="N17" s="19">
        <v>7.5547692250993684E-2</v>
      </c>
      <c r="O17" s="20">
        <v>1.926078181518702E-2</v>
      </c>
      <c r="P17" s="20">
        <v>1.8618303578850727E-2</v>
      </c>
      <c r="Q17" s="21">
        <v>4.1058970300867678E-2</v>
      </c>
      <c r="R17" s="21">
        <v>4.0096351964737008E-2</v>
      </c>
    </row>
    <row r="18" spans="1:18" x14ac:dyDescent="0.3">
      <c r="A18" s="2">
        <v>12</v>
      </c>
      <c r="B18" s="3" t="s">
        <v>16</v>
      </c>
      <c r="C18" s="17">
        <v>101906.30387</v>
      </c>
      <c r="D18" s="17">
        <v>0</v>
      </c>
      <c r="E18" s="17">
        <v>101906.30387</v>
      </c>
      <c r="F18" s="17">
        <v>11714.448410000001</v>
      </c>
      <c r="G18" s="18">
        <v>191649.74876999995</v>
      </c>
      <c r="H18" s="18">
        <v>2075.7062000000001</v>
      </c>
      <c r="I18" s="18">
        <v>193725.45496999993</v>
      </c>
      <c r="J18" s="4">
        <v>293556.05263999995</v>
      </c>
      <c r="K18" s="4">
        <v>2075.7062000000001</v>
      </c>
      <c r="L18" s="4">
        <v>295631.75883999991</v>
      </c>
      <c r="M18" s="19">
        <v>9.5477304009618624E-2</v>
      </c>
      <c r="N18" s="19">
        <v>9.4800931146198725E-2</v>
      </c>
      <c r="O18" s="20">
        <v>0.111741827291491</v>
      </c>
      <c r="P18" s="20">
        <v>0.10918435176516415</v>
      </c>
      <c r="Q18" s="21">
        <v>0.10550282302605601</v>
      </c>
      <c r="R18" s="21">
        <v>0.10375784339726628</v>
      </c>
    </row>
    <row r="19" spans="1:18" x14ac:dyDescent="0.3">
      <c r="A19" s="2">
        <v>13</v>
      </c>
      <c r="B19" s="37" t="s">
        <v>38</v>
      </c>
      <c r="C19" s="17">
        <v>13094.93901</v>
      </c>
      <c r="D19" s="17">
        <v>0</v>
      </c>
      <c r="E19" s="17">
        <v>13094.93901</v>
      </c>
      <c r="F19" s="17">
        <v>0</v>
      </c>
      <c r="G19" s="18">
        <v>2262.6842499999998</v>
      </c>
      <c r="H19" s="18">
        <v>0</v>
      </c>
      <c r="I19" s="18">
        <v>2262.6842499999998</v>
      </c>
      <c r="J19" s="4">
        <v>15357.62326</v>
      </c>
      <c r="K19" s="4">
        <v>0</v>
      </c>
      <c r="L19" s="4">
        <v>15357.62326</v>
      </c>
      <c r="M19" s="19">
        <v>1.2268813855128433E-2</v>
      </c>
      <c r="N19" s="19">
        <v>1.218190008180778E-2</v>
      </c>
      <c r="O19" s="20">
        <v>1.3192632617646028E-3</v>
      </c>
      <c r="P19" s="20">
        <v>1.2752568480159428E-3</v>
      </c>
      <c r="Q19" s="21">
        <v>5.5194658544057669E-3</v>
      </c>
      <c r="R19" s="21">
        <v>5.3900632172191772E-3</v>
      </c>
    </row>
    <row r="20" spans="1:18" x14ac:dyDescent="0.3">
      <c r="A20" s="2">
        <v>14</v>
      </c>
      <c r="B20" s="5" t="s">
        <v>14</v>
      </c>
      <c r="C20" s="17">
        <v>0</v>
      </c>
      <c r="D20" s="17">
        <v>0</v>
      </c>
      <c r="E20" s="17">
        <v>0</v>
      </c>
      <c r="F20" s="17">
        <v>0</v>
      </c>
      <c r="G20" s="18">
        <v>9.1</v>
      </c>
      <c r="H20" s="18">
        <v>0</v>
      </c>
      <c r="I20" s="18">
        <v>9.1</v>
      </c>
      <c r="J20" s="4">
        <v>9.1</v>
      </c>
      <c r="K20" s="4">
        <v>0</v>
      </c>
      <c r="L20" s="4">
        <v>9.1</v>
      </c>
      <c r="M20" s="19">
        <v>0</v>
      </c>
      <c r="N20" s="19">
        <v>0</v>
      </c>
      <c r="O20" s="20">
        <v>5.3057759526358508E-6</v>
      </c>
      <c r="P20" s="20">
        <v>5.1287921931418762E-6</v>
      </c>
      <c r="Q20" s="21">
        <v>3.2705021099138793E-6</v>
      </c>
      <c r="R20" s="21">
        <v>3.1938259225597461E-6</v>
      </c>
    </row>
    <row r="21" spans="1:18" x14ac:dyDescent="0.3">
      <c r="A21" s="2"/>
      <c r="B21" s="6" t="s">
        <v>27</v>
      </c>
      <c r="C21" s="22">
        <v>740787.69015875133</v>
      </c>
      <c r="D21" s="22">
        <v>7615.0800799999997</v>
      </c>
      <c r="E21" s="22">
        <v>748402.77023875131</v>
      </c>
      <c r="F21" s="22">
        <v>175270.50808999996</v>
      </c>
      <c r="G21" s="23">
        <v>1150194.6428014527</v>
      </c>
      <c r="H21" s="23">
        <v>41026.280013513991</v>
      </c>
      <c r="I21" s="23">
        <v>1191220.9228149666</v>
      </c>
      <c r="J21" s="7">
        <v>1890982.332960204</v>
      </c>
      <c r="K21" s="7">
        <v>48641.360093513991</v>
      </c>
      <c r="L21" s="7">
        <v>1939623.6930537177</v>
      </c>
      <c r="M21" s="24">
        <v>0.69405334914410377</v>
      </c>
      <c r="N21" s="24">
        <v>0.69622071252370132</v>
      </c>
      <c r="O21" s="25">
        <v>0.67062363479412423</v>
      </c>
      <c r="P21" s="25">
        <v>0.67137632629018273</v>
      </c>
      <c r="Q21" s="26">
        <v>0.67961117689628758</v>
      </c>
      <c r="R21" s="26">
        <v>0.68074949789956396</v>
      </c>
    </row>
    <row r="22" spans="1:18" x14ac:dyDescent="0.3">
      <c r="A22" s="2"/>
      <c r="B22" s="6" t="s">
        <v>28</v>
      </c>
      <c r="C22" s="22">
        <v>320341.02807999996</v>
      </c>
      <c r="D22" s="22">
        <v>0</v>
      </c>
      <c r="E22" s="22">
        <v>320341.02807999996</v>
      </c>
      <c r="F22" s="22">
        <v>11714.448410000001</v>
      </c>
      <c r="G22" s="23">
        <v>482074.98373999988</v>
      </c>
      <c r="H22" s="23">
        <v>9409.6348699999999</v>
      </c>
      <c r="I22" s="23">
        <v>491484.61860999983</v>
      </c>
      <c r="J22" s="7">
        <v>802416.01182000001</v>
      </c>
      <c r="K22" s="7">
        <v>9409.6348699999999</v>
      </c>
      <c r="L22" s="7">
        <v>811825.64668999997</v>
      </c>
      <c r="M22" s="24">
        <v>0.30013155774705597</v>
      </c>
      <c r="N22" s="24">
        <v>0.29800538919609226</v>
      </c>
      <c r="O22" s="25">
        <v>0.28107492924121003</v>
      </c>
      <c r="P22" s="25">
        <v>0.27700246977761322</v>
      </c>
      <c r="Q22" s="26">
        <v>0.2883849735918671</v>
      </c>
      <c r="R22" s="26">
        <v>0.28492635109861003</v>
      </c>
    </row>
    <row r="23" spans="1:18" x14ac:dyDescent="0.3">
      <c r="A23" s="2"/>
      <c r="B23" s="6" t="s">
        <v>15</v>
      </c>
      <c r="C23" s="22">
        <v>1061128.7182387514</v>
      </c>
      <c r="D23" s="22">
        <v>7615.0800799999997</v>
      </c>
      <c r="E23" s="22">
        <v>1068743.7983187512</v>
      </c>
      <c r="F23" s="22">
        <v>186984.95649999997</v>
      </c>
      <c r="G23" s="23">
        <v>1632269.6265414525</v>
      </c>
      <c r="H23" s="23">
        <v>50435.914883513993</v>
      </c>
      <c r="I23" s="23">
        <v>1682705.5414249664</v>
      </c>
      <c r="J23" s="7">
        <v>2693398.3447802039</v>
      </c>
      <c r="K23" s="7">
        <v>58050.994963513993</v>
      </c>
      <c r="L23" s="7">
        <v>2751449.3397437176</v>
      </c>
      <c r="M23" s="24">
        <v>0.99418490689115968</v>
      </c>
      <c r="N23" s="24">
        <v>0.99422610171979353</v>
      </c>
      <c r="O23" s="25">
        <v>0.95169856403533426</v>
      </c>
      <c r="P23" s="25">
        <v>0.94837879606779596</v>
      </c>
      <c r="Q23" s="26">
        <v>0.96799615048815468</v>
      </c>
      <c r="R23" s="26">
        <v>0.96567584899817405</v>
      </c>
    </row>
    <row r="24" spans="1:18" x14ac:dyDescent="0.3">
      <c r="A24" s="30"/>
      <c r="B24" s="6" t="s">
        <v>30</v>
      </c>
      <c r="C24" s="22">
        <v>6206.6545812486438</v>
      </c>
      <c r="D24" s="22">
        <v>0</v>
      </c>
      <c r="E24" s="22">
        <v>6206.6545812486438</v>
      </c>
      <c r="F24" s="31"/>
      <c r="G24" s="23">
        <v>480.77170854737051</v>
      </c>
      <c r="H24" s="23">
        <v>-4.235139858792536E-4</v>
      </c>
      <c r="I24" s="23">
        <v>480.77128503338463</v>
      </c>
      <c r="J24" s="7">
        <v>6687.4262897960143</v>
      </c>
      <c r="K24" s="7">
        <v>-4.235139858792536E-4</v>
      </c>
      <c r="L24" s="7">
        <v>6687.4258662820284</v>
      </c>
      <c r="M24" s="24">
        <v>5.8150931182091642E-3</v>
      </c>
      <c r="N24" s="24">
        <v>5.7738982895091384E-3</v>
      </c>
      <c r="O24" s="25">
        <v>2.8031505163937258E-4</v>
      </c>
      <c r="P24" s="25">
        <v>2.7096439707318803E-4</v>
      </c>
      <c r="Q24" s="26">
        <v>2.4034331638100453E-3</v>
      </c>
      <c r="R24" s="26">
        <v>2.3470850644975944E-3</v>
      </c>
    </row>
    <row r="25" spans="1:18" x14ac:dyDescent="0.3">
      <c r="A25" s="30"/>
      <c r="B25" s="6" t="s">
        <v>32</v>
      </c>
      <c r="C25" s="22">
        <v>-9.9999597296118736E-6</v>
      </c>
      <c r="D25" s="22">
        <v>0</v>
      </c>
      <c r="E25" s="22">
        <v>-9.9999597296118736E-6</v>
      </c>
      <c r="F25" s="32"/>
      <c r="G25" s="23">
        <v>82361.600680000091</v>
      </c>
      <c r="H25" s="23">
        <v>8748.9692500000001</v>
      </c>
      <c r="I25" s="23">
        <v>91110.569930000172</v>
      </c>
      <c r="J25" s="7">
        <v>82361.600670000131</v>
      </c>
      <c r="K25" s="7">
        <v>8748.9692500000001</v>
      </c>
      <c r="L25" s="7">
        <v>91110.569920000213</v>
      </c>
      <c r="M25" s="24">
        <v>-9.3690886523180941E-12</v>
      </c>
      <c r="N25" s="24">
        <v>-9.3027168859057867E-12</v>
      </c>
      <c r="O25" s="25">
        <v>4.8021120913026488E-2</v>
      </c>
      <c r="P25" s="25">
        <v>5.1350239535130973E-2</v>
      </c>
      <c r="Q25" s="26">
        <v>2.9600416348035147E-2</v>
      </c>
      <c r="R25" s="26">
        <v>3.1977065937328457E-2</v>
      </c>
    </row>
    <row r="26" spans="1:18" x14ac:dyDescent="0.3">
      <c r="B26" s="6" t="s">
        <v>33</v>
      </c>
      <c r="C26" s="22">
        <v>6206.6545712486841</v>
      </c>
      <c r="D26" s="22">
        <v>0</v>
      </c>
      <c r="E26" s="22">
        <v>6206.6545712486841</v>
      </c>
      <c r="F26" s="32"/>
      <c r="G26" s="23">
        <v>82842.372388547461</v>
      </c>
      <c r="H26" s="23">
        <v>8748.9688264860142</v>
      </c>
      <c r="I26" s="23">
        <v>91591.34121503355</v>
      </c>
      <c r="J26" s="7">
        <v>89049.026959796145</v>
      </c>
      <c r="K26" s="7">
        <v>8748.9688264860142</v>
      </c>
      <c r="L26" s="7">
        <v>97797.995786282234</v>
      </c>
      <c r="M26" s="24">
        <v>5.8150931088400753E-3</v>
      </c>
      <c r="N26" s="24">
        <v>5.7738982802064218E-3</v>
      </c>
      <c r="O26" s="25">
        <v>4.8301435964665858E-2</v>
      </c>
      <c r="P26" s="25">
        <v>5.1621203932204159E-2</v>
      </c>
      <c r="Q26" s="26">
        <v>3.2003849511845192E-2</v>
      </c>
      <c r="R26" s="26">
        <v>3.432415100182605E-2</v>
      </c>
    </row>
    <row r="27" spans="1:18" x14ac:dyDescent="0.3">
      <c r="B27" s="6" t="s">
        <v>34</v>
      </c>
      <c r="C27" s="22">
        <v>746994.34473999997</v>
      </c>
      <c r="D27" s="22">
        <v>7615.0800799999997</v>
      </c>
      <c r="E27" s="22">
        <v>754609.42481999996</v>
      </c>
      <c r="F27" s="32"/>
      <c r="G27" s="23">
        <v>1150675.41451</v>
      </c>
      <c r="H27" s="23">
        <v>41026.279590000006</v>
      </c>
      <c r="I27" s="23">
        <v>1191701.6941</v>
      </c>
      <c r="J27" s="7">
        <v>1897669.7592500001</v>
      </c>
      <c r="K27" s="7">
        <v>48641.359670000005</v>
      </c>
      <c r="L27" s="7">
        <v>1946311.1189199998</v>
      </c>
      <c r="M27" s="24">
        <v>0.69986844226231293</v>
      </c>
      <c r="N27" s="24">
        <v>0.70199461081321046</v>
      </c>
      <c r="O27" s="25">
        <v>0.67090394984576363</v>
      </c>
      <c r="P27" s="25">
        <v>0.67164729068725593</v>
      </c>
      <c r="Q27" s="26">
        <v>0.68201461006009767</v>
      </c>
      <c r="R27" s="26">
        <v>0.68309658296406151</v>
      </c>
    </row>
    <row r="28" spans="1:18" x14ac:dyDescent="0.3">
      <c r="B28" s="6" t="s">
        <v>35</v>
      </c>
      <c r="C28" s="22">
        <v>320341.02807</v>
      </c>
      <c r="D28" s="22">
        <v>0</v>
      </c>
      <c r="E28" s="22">
        <v>320341.02807</v>
      </c>
      <c r="F28" s="32"/>
      <c r="G28" s="23">
        <v>564436.58441999997</v>
      </c>
      <c r="H28" s="23">
        <v>18158.60412</v>
      </c>
      <c r="I28" s="23">
        <v>582595.18854</v>
      </c>
      <c r="J28" s="7">
        <v>884777.61248999997</v>
      </c>
      <c r="K28" s="7">
        <v>18158.60412</v>
      </c>
      <c r="L28" s="7">
        <v>902936.21661</v>
      </c>
      <c r="M28" s="24">
        <v>0.3001315577376869</v>
      </c>
      <c r="N28" s="24">
        <v>0.29800538918678954</v>
      </c>
      <c r="O28" s="25">
        <v>0.32909605015423649</v>
      </c>
      <c r="P28" s="25">
        <v>0.32835270931274418</v>
      </c>
      <c r="Q28" s="26">
        <v>0.31798538993990222</v>
      </c>
      <c r="R28" s="26">
        <v>0.31690341703593849</v>
      </c>
    </row>
    <row r="29" spans="1:18" x14ac:dyDescent="0.3">
      <c r="B29" s="6" t="s">
        <v>36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6"/>
      <c r="N29" s="36"/>
      <c r="O29" s="36"/>
      <c r="P29" s="36"/>
      <c r="Q29" s="36"/>
      <c r="R29" s="36"/>
    </row>
    <row r="30" spans="1:18" x14ac:dyDescent="0.3">
      <c r="B30" s="6" t="s">
        <v>31</v>
      </c>
      <c r="C30" s="22">
        <v>1067335.3728100001</v>
      </c>
      <c r="D30" s="22">
        <v>7615.0800799999997</v>
      </c>
      <c r="E30" s="22">
        <v>1074950.4528899998</v>
      </c>
      <c r="F30" s="32"/>
      <c r="G30" s="23">
        <v>1715111.99893</v>
      </c>
      <c r="H30" s="23">
        <v>59184.883710000009</v>
      </c>
      <c r="I30" s="23">
        <v>1774296.88264</v>
      </c>
      <c r="J30" s="7">
        <v>2782447.3717400003</v>
      </c>
      <c r="K30" s="7">
        <v>66799.963790000009</v>
      </c>
      <c r="L30" s="7">
        <v>2849247.3355299998</v>
      </c>
      <c r="M30" s="24">
        <v>0.99999999999999978</v>
      </c>
      <c r="N30" s="24">
        <v>1</v>
      </c>
      <c r="O30" s="25">
        <v>1</v>
      </c>
      <c r="P30" s="25">
        <v>1</v>
      </c>
      <c r="Q30" s="26">
        <v>0.99999999999999989</v>
      </c>
      <c r="R30" s="26">
        <v>1</v>
      </c>
    </row>
    <row r="31" spans="1:18" x14ac:dyDescent="0.3">
      <c r="B31" s="33"/>
    </row>
  </sheetData>
  <mergeCells count="9">
    <mergeCell ref="A1:B1"/>
    <mergeCell ref="A4:B4"/>
    <mergeCell ref="M4:R4"/>
    <mergeCell ref="C5:F5"/>
    <mergeCell ref="G5:I5"/>
    <mergeCell ref="J5:L5"/>
    <mergeCell ref="M5:N5"/>
    <mergeCell ref="O5:P5"/>
    <mergeCell ref="Q5:R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CB1AF-E181-40C7-8ECA-6B5C159ADB39}">
  <sheetPr>
    <pageSetUpPr fitToPage="1"/>
  </sheetPr>
  <dimension ref="A1:R31"/>
  <sheetViews>
    <sheetView tabSelected="1" topLeftCell="A6" workbookViewId="0">
      <selection activeCell="F31" sqref="F31:F32"/>
    </sheetView>
  </sheetViews>
  <sheetFormatPr defaultColWidth="9.21875" defaultRowHeight="14.4" x14ac:dyDescent="0.3"/>
  <cols>
    <col min="1" max="1" width="6" customWidth="1"/>
    <col min="2" max="2" width="69.44140625" customWidth="1"/>
    <col min="3" max="18" width="11.77734375" customWidth="1"/>
  </cols>
  <sheetData>
    <row r="1" spans="1:18" ht="15.6" x14ac:dyDescent="0.3">
      <c r="A1" s="38" t="s">
        <v>18</v>
      </c>
      <c r="B1" s="38"/>
    </row>
    <row r="2" spans="1:18" x14ac:dyDescent="0.3">
      <c r="A2" s="34" t="s">
        <v>0</v>
      </c>
      <c r="B2" s="52">
        <v>45291</v>
      </c>
    </row>
    <row r="3" spans="1:18" x14ac:dyDescent="0.3">
      <c r="A3" t="s">
        <v>19</v>
      </c>
    </row>
    <row r="4" spans="1:18" ht="15.6" x14ac:dyDescent="0.3">
      <c r="A4" s="38"/>
      <c r="B4" s="38"/>
      <c r="C4" s="1"/>
      <c r="D4" s="1"/>
      <c r="E4" s="1"/>
      <c r="F4" s="1"/>
      <c r="G4" s="1"/>
      <c r="H4" s="1"/>
      <c r="I4" s="1"/>
      <c r="J4" s="1"/>
      <c r="K4" s="1"/>
      <c r="L4" s="1"/>
      <c r="M4" s="39" t="s">
        <v>29</v>
      </c>
      <c r="N4" s="39"/>
      <c r="O4" s="39"/>
      <c r="P4" s="39"/>
      <c r="Q4" s="39"/>
      <c r="R4" s="39"/>
    </row>
    <row r="5" spans="1:18" ht="26.4" x14ac:dyDescent="0.3">
      <c r="A5" s="10" t="s">
        <v>1</v>
      </c>
      <c r="B5" s="11" t="s">
        <v>2</v>
      </c>
      <c r="C5" s="40" t="s">
        <v>3</v>
      </c>
      <c r="D5" s="41"/>
      <c r="E5" s="41"/>
      <c r="F5" s="42"/>
      <c r="G5" s="43" t="s">
        <v>4</v>
      </c>
      <c r="H5" s="44"/>
      <c r="I5" s="45"/>
      <c r="J5" s="46" t="s">
        <v>5</v>
      </c>
      <c r="K5" s="47"/>
      <c r="L5" s="48"/>
      <c r="M5" s="49" t="s">
        <v>3</v>
      </c>
      <c r="N5" s="49"/>
      <c r="O5" s="50" t="s">
        <v>4</v>
      </c>
      <c r="P5" s="50"/>
      <c r="Q5" s="51" t="s">
        <v>5</v>
      </c>
      <c r="R5" s="51"/>
    </row>
    <row r="6" spans="1:18" ht="131.25" customHeight="1" x14ac:dyDescent="0.3">
      <c r="A6" s="10"/>
      <c r="B6" s="11"/>
      <c r="C6" s="12" t="s">
        <v>21</v>
      </c>
      <c r="D6" s="12" t="s">
        <v>22</v>
      </c>
      <c r="E6" s="12" t="s">
        <v>23</v>
      </c>
      <c r="F6" s="12" t="s">
        <v>24</v>
      </c>
      <c r="G6" s="13" t="s">
        <v>25</v>
      </c>
      <c r="H6" s="13" t="s">
        <v>22</v>
      </c>
      <c r="I6" s="13" t="s">
        <v>23</v>
      </c>
      <c r="J6" s="14" t="s">
        <v>25</v>
      </c>
      <c r="K6" s="14" t="s">
        <v>22</v>
      </c>
      <c r="L6" s="14" t="s">
        <v>23</v>
      </c>
      <c r="M6" s="15" t="s">
        <v>21</v>
      </c>
      <c r="N6" s="15" t="s">
        <v>23</v>
      </c>
      <c r="O6" s="16" t="s">
        <v>21</v>
      </c>
      <c r="P6" s="16" t="s">
        <v>23</v>
      </c>
      <c r="Q6" s="10" t="s">
        <v>21</v>
      </c>
      <c r="R6" s="10" t="s">
        <v>23</v>
      </c>
    </row>
    <row r="7" spans="1:18" x14ac:dyDescent="0.3">
      <c r="A7" s="2">
        <v>1</v>
      </c>
      <c r="B7" s="3" t="s">
        <v>6</v>
      </c>
      <c r="C7" s="17">
        <v>198686.20722999997</v>
      </c>
      <c r="D7" s="17">
        <v>0</v>
      </c>
      <c r="E7" s="17">
        <f t="shared" ref="E7" si="0">SUM(C7:D7)</f>
        <v>198686.20722999997</v>
      </c>
      <c r="F7" s="17">
        <v>18561.846750000001</v>
      </c>
      <c r="G7" s="18">
        <v>471972.68997000001</v>
      </c>
      <c r="H7" s="18">
        <v>2958.9757</v>
      </c>
      <c r="I7" s="18">
        <f t="shared" ref="I7:I20" si="1">SUM(G7:H7)</f>
        <v>474931.66567000002</v>
      </c>
      <c r="J7" s="4">
        <f>SUM(C7,G7)</f>
        <v>670658.89720000001</v>
      </c>
      <c r="K7" s="4">
        <f>SUM(D7,H7)</f>
        <v>2958.9757</v>
      </c>
      <c r="L7" s="4">
        <f>SUM(E7,I7)</f>
        <v>673617.87289999996</v>
      </c>
      <c r="M7" s="19">
        <f t="shared" ref="M7:M20" si="2">C7/$C$30</f>
        <v>0.18476076819310117</v>
      </c>
      <c r="N7" s="19">
        <f t="shared" ref="N7:N20" si="3">E7/$E$30</f>
        <v>0.17926971626340729</v>
      </c>
      <c r="O7" s="20">
        <f t="shared" ref="O7:O20" si="4">G7/$G$30</f>
        <v>0.25609287590902496</v>
      </c>
      <c r="P7" s="20">
        <f t="shared" ref="P7:P20" si="5">I7/$I$30</f>
        <v>0.22576649822937905</v>
      </c>
      <c r="Q7" s="21">
        <f t="shared" ref="Q7:Q20" si="6">J7/$J$30</f>
        <v>0.22980797075136936</v>
      </c>
      <c r="R7" s="21">
        <f t="shared" ref="R7:R20" si="7">L7/$L$30</f>
        <v>0.20972241407174785</v>
      </c>
    </row>
    <row r="8" spans="1:18" x14ac:dyDescent="0.3">
      <c r="A8" s="2">
        <f>A7+1</f>
        <v>2</v>
      </c>
      <c r="B8" s="3" t="s">
        <v>7</v>
      </c>
      <c r="C8" s="17">
        <v>18614.459019999998</v>
      </c>
      <c r="D8" s="17">
        <v>7615.0800799999997</v>
      </c>
      <c r="E8" s="17">
        <f t="shared" ref="E8:E20" si="8">SUM(C8:D8)</f>
        <v>26229.539099999998</v>
      </c>
      <c r="F8" s="17">
        <v>0</v>
      </c>
      <c r="G8" s="18">
        <v>11092.561369999999</v>
      </c>
      <c r="H8" s="18">
        <v>7725.0539200000003</v>
      </c>
      <c r="I8" s="18">
        <f t="shared" si="1"/>
        <v>18817.615290000002</v>
      </c>
      <c r="J8" s="4">
        <f t="shared" ref="J8:L20" si="9">SUM(C8,G8)</f>
        <v>29707.020389999998</v>
      </c>
      <c r="K8" s="4">
        <f t="shared" si="9"/>
        <v>15340.134</v>
      </c>
      <c r="L8" s="4">
        <f t="shared" si="9"/>
        <v>45047.154389999996</v>
      </c>
      <c r="M8" s="19">
        <f t="shared" si="2"/>
        <v>1.7309816297680612E-2</v>
      </c>
      <c r="N8" s="19">
        <f t="shared" si="3"/>
        <v>2.3666273053034353E-2</v>
      </c>
      <c r="O8" s="20">
        <f t="shared" si="4"/>
        <v>6.0188354174077717E-3</v>
      </c>
      <c r="P8" s="20">
        <f t="shared" si="5"/>
        <v>8.9452597418569618E-3</v>
      </c>
      <c r="Q8" s="21">
        <f t="shared" si="6"/>
        <v>1.0179407298401307E-2</v>
      </c>
      <c r="R8" s="21">
        <f t="shared" si="7"/>
        <v>1.4024862382379245E-2</v>
      </c>
    </row>
    <row r="9" spans="1:18" x14ac:dyDescent="0.3">
      <c r="A9" s="2">
        <f t="shared" ref="A9:A20" si="10">A8+1</f>
        <v>3</v>
      </c>
      <c r="B9" s="3" t="s">
        <v>8</v>
      </c>
      <c r="C9" s="17">
        <v>29807.451000000001</v>
      </c>
      <c r="D9" s="17">
        <v>0</v>
      </c>
      <c r="E9" s="17">
        <f t="shared" si="8"/>
        <v>29807.451000000001</v>
      </c>
      <c r="F9" s="17">
        <v>6172.6450000000004</v>
      </c>
      <c r="G9" s="18">
        <v>83463.900999999998</v>
      </c>
      <c r="H9" s="18">
        <v>1614.0709999999999</v>
      </c>
      <c r="I9" s="18">
        <f t="shared" si="1"/>
        <v>85077.971999999994</v>
      </c>
      <c r="J9" s="4">
        <f t="shared" si="9"/>
        <v>113271.352</v>
      </c>
      <c r="K9" s="4">
        <f t="shared" si="9"/>
        <v>1614.0709999999999</v>
      </c>
      <c r="L9" s="4">
        <f t="shared" si="9"/>
        <v>114885.423</v>
      </c>
      <c r="M9" s="19">
        <f t="shared" si="2"/>
        <v>2.771831835444425E-2</v>
      </c>
      <c r="N9" s="19">
        <f t="shared" si="3"/>
        <v>2.6894535648967689E-2</v>
      </c>
      <c r="O9" s="20">
        <f t="shared" si="4"/>
        <v>4.5287600100409983E-2</v>
      </c>
      <c r="P9" s="20">
        <f t="shared" si="5"/>
        <v>4.0443198892203186E-2</v>
      </c>
      <c r="Q9" s="21">
        <f t="shared" si="6"/>
        <v>3.8813560300268932E-2</v>
      </c>
      <c r="R9" s="21">
        <f t="shared" si="7"/>
        <v>3.5768124960055381E-2</v>
      </c>
    </row>
    <row r="10" spans="1:18" x14ac:dyDescent="0.3">
      <c r="A10" s="2">
        <f t="shared" si="10"/>
        <v>4</v>
      </c>
      <c r="B10" s="3" t="s">
        <v>9</v>
      </c>
      <c r="C10" s="17">
        <v>22812.80618</v>
      </c>
      <c r="D10" s="17">
        <v>0</v>
      </c>
      <c r="E10" s="17">
        <f t="shared" si="8"/>
        <v>22812.80618</v>
      </c>
      <c r="F10" s="17">
        <v>4795.0041299999975</v>
      </c>
      <c r="G10" s="18">
        <v>87214.92366</v>
      </c>
      <c r="H10" s="18">
        <v>1311.59375</v>
      </c>
      <c r="I10" s="18">
        <f t="shared" si="1"/>
        <v>88526.51741</v>
      </c>
      <c r="J10" s="4">
        <f t="shared" si="9"/>
        <v>110027.72984</v>
      </c>
      <c r="K10" s="4">
        <f t="shared" si="9"/>
        <v>1311.59375</v>
      </c>
      <c r="L10" s="4">
        <f t="shared" si="9"/>
        <v>111339.32359</v>
      </c>
      <c r="M10" s="19">
        <f t="shared" si="2"/>
        <v>2.1213911389319173E-2</v>
      </c>
      <c r="N10" s="19">
        <f t="shared" si="3"/>
        <v>2.058343831752002E-2</v>
      </c>
      <c r="O10" s="20">
        <f t="shared" si="4"/>
        <v>4.7322908924444657E-2</v>
      </c>
      <c r="P10" s="20">
        <f t="shared" si="5"/>
        <v>4.2082521088381356E-2</v>
      </c>
      <c r="Q10" s="21">
        <f t="shared" si="6"/>
        <v>3.7702100764600559E-2</v>
      </c>
      <c r="R10" s="21">
        <f t="shared" si="7"/>
        <v>3.4664091711053391E-2</v>
      </c>
    </row>
    <row r="11" spans="1:18" x14ac:dyDescent="0.3">
      <c r="A11" s="2">
        <f t="shared" si="10"/>
        <v>5</v>
      </c>
      <c r="B11" s="3" t="s">
        <v>10</v>
      </c>
      <c r="C11" s="17">
        <v>319795.48877999996</v>
      </c>
      <c r="D11" s="17">
        <v>0</v>
      </c>
      <c r="E11" s="17">
        <f t="shared" si="8"/>
        <v>319795.48877999996</v>
      </c>
      <c r="F11" s="17">
        <v>145739.81220999995</v>
      </c>
      <c r="G11" s="18">
        <v>352460.79454999999</v>
      </c>
      <c r="H11" s="18">
        <v>7222.8551699999998</v>
      </c>
      <c r="I11" s="18">
        <f t="shared" si="1"/>
        <v>359683.64971999999</v>
      </c>
      <c r="J11" s="4">
        <f t="shared" si="9"/>
        <v>672256.28333000001</v>
      </c>
      <c r="K11" s="4">
        <f t="shared" si="9"/>
        <v>7222.8551699999998</v>
      </c>
      <c r="L11" s="4">
        <f t="shared" si="9"/>
        <v>679479.13849999988</v>
      </c>
      <c r="M11" s="19">
        <f t="shared" si="2"/>
        <v>0.2973817910937484</v>
      </c>
      <c r="N11" s="19">
        <f t="shared" si="3"/>
        <v>0.28854366558793487</v>
      </c>
      <c r="O11" s="20">
        <f t="shared" si="4"/>
        <v>0.19124559628063831</v>
      </c>
      <c r="P11" s="20">
        <f t="shared" si="5"/>
        <v>0.17098147783658388</v>
      </c>
      <c r="Q11" s="21">
        <f t="shared" si="6"/>
        <v>0.23035533106609013</v>
      </c>
      <c r="R11" s="21">
        <f t="shared" si="7"/>
        <v>0.21154724506362113</v>
      </c>
    </row>
    <row r="12" spans="1:18" x14ac:dyDescent="0.3">
      <c r="A12" s="2">
        <f t="shared" si="10"/>
        <v>6</v>
      </c>
      <c r="B12" s="3" t="s">
        <v>11</v>
      </c>
      <c r="C12" s="17">
        <v>116800.70698</v>
      </c>
      <c r="D12" s="17">
        <v>0</v>
      </c>
      <c r="E12" s="17">
        <f t="shared" si="8"/>
        <v>116800.70698</v>
      </c>
      <c r="F12" s="17">
        <v>0</v>
      </c>
      <c r="G12" s="18">
        <v>26817.115690000006</v>
      </c>
      <c r="H12" s="18">
        <v>0</v>
      </c>
      <c r="I12" s="18">
        <f t="shared" si="1"/>
        <v>26817.115690000006</v>
      </c>
      <c r="J12" s="4">
        <f t="shared" si="9"/>
        <v>143617.82267000002</v>
      </c>
      <c r="K12" s="4">
        <f t="shared" si="9"/>
        <v>0</v>
      </c>
      <c r="L12" s="4">
        <f t="shared" si="9"/>
        <v>143617.82267000002</v>
      </c>
      <c r="M12" s="19">
        <f t="shared" si="2"/>
        <v>0.10861442597341847</v>
      </c>
      <c r="N12" s="19">
        <f t="shared" si="3"/>
        <v>0.10538642763174347</v>
      </c>
      <c r="O12" s="20">
        <f t="shared" si="4"/>
        <v>1.4550995060908433E-2</v>
      </c>
      <c r="P12" s="20">
        <f t="shared" si="5"/>
        <v>1.2747952473125393E-2</v>
      </c>
      <c r="Q12" s="21">
        <f t="shared" si="6"/>
        <v>4.9212081624975888E-2</v>
      </c>
      <c r="R12" s="21">
        <f t="shared" si="7"/>
        <v>4.4713594585029603E-2</v>
      </c>
    </row>
    <row r="13" spans="1:18" x14ac:dyDescent="0.3">
      <c r="A13" s="2">
        <f t="shared" si="10"/>
        <v>7</v>
      </c>
      <c r="B13" s="3" t="s">
        <v>12</v>
      </c>
      <c r="C13" s="17">
        <v>19075.168658751249</v>
      </c>
      <c r="D13" s="17">
        <v>0</v>
      </c>
      <c r="E13" s="17">
        <f t="shared" si="8"/>
        <v>19075.168658751249</v>
      </c>
      <c r="F13" s="17">
        <v>0</v>
      </c>
      <c r="G13" s="18">
        <v>80022.940651452664</v>
      </c>
      <c r="H13" s="18">
        <v>20064.655423513992</v>
      </c>
      <c r="I13" s="18">
        <f t="shared" si="1"/>
        <v>100087.59607496666</v>
      </c>
      <c r="J13" s="4">
        <f t="shared" si="9"/>
        <v>99098.109310203916</v>
      </c>
      <c r="K13" s="4">
        <f t="shared" si="9"/>
        <v>20064.655423513992</v>
      </c>
      <c r="L13" s="4">
        <f t="shared" si="9"/>
        <v>119162.76473371791</v>
      </c>
      <c r="M13" s="19">
        <f t="shared" si="2"/>
        <v>1.7738235904438269E-2</v>
      </c>
      <c r="N13" s="19">
        <f t="shared" si="3"/>
        <v>1.7211059191302759E-2</v>
      </c>
      <c r="O13" s="20">
        <f t="shared" si="4"/>
        <v>4.3420531411320323E-2</v>
      </c>
      <c r="P13" s="20">
        <f t="shared" si="5"/>
        <v>4.7578268023388846E-2</v>
      </c>
      <c r="Q13" s="21">
        <f t="shared" si="6"/>
        <v>3.3956957107338502E-2</v>
      </c>
      <c r="R13" s="21">
        <f t="shared" si="7"/>
        <v>3.7099821267849643E-2</v>
      </c>
    </row>
    <row r="14" spans="1:18" x14ac:dyDescent="0.3">
      <c r="A14" s="2">
        <f t="shared" si="10"/>
        <v>8</v>
      </c>
      <c r="B14" s="3" t="s">
        <v>13</v>
      </c>
      <c r="C14" s="17">
        <v>15195.402309999999</v>
      </c>
      <c r="D14" s="17">
        <v>0</v>
      </c>
      <c r="E14" s="17">
        <f t="shared" si="8"/>
        <v>15195.402309999999</v>
      </c>
      <c r="F14" s="17">
        <v>1.2</v>
      </c>
      <c r="G14" s="18">
        <v>37149.715909999999</v>
      </c>
      <c r="H14" s="18">
        <v>129.07505</v>
      </c>
      <c r="I14" s="18">
        <f t="shared" si="1"/>
        <v>37278.790959999998</v>
      </c>
      <c r="J14" s="4">
        <f t="shared" si="9"/>
        <v>52345.118219999997</v>
      </c>
      <c r="K14" s="4">
        <f t="shared" si="9"/>
        <v>129.07505</v>
      </c>
      <c r="L14" s="4">
        <f t="shared" si="9"/>
        <v>52474.193269999996</v>
      </c>
      <c r="M14" s="19">
        <f t="shared" si="2"/>
        <v>1.4130393060192819E-2</v>
      </c>
      <c r="N14" s="19">
        <f t="shared" si="3"/>
        <v>1.3710440692385972E-2</v>
      </c>
      <c r="O14" s="20">
        <f t="shared" si="4"/>
        <v>2.0157474762363653E-2</v>
      </c>
      <c r="P14" s="20">
        <f t="shared" si="5"/>
        <v>1.7721080108211162E-2</v>
      </c>
      <c r="Q14" s="21">
        <f t="shared" si="6"/>
        <v>1.7936577665786806E-2</v>
      </c>
      <c r="R14" s="21">
        <f t="shared" si="7"/>
        <v>1.6337177102611677E-2</v>
      </c>
    </row>
    <row r="15" spans="1:18" x14ac:dyDescent="0.3">
      <c r="A15" s="2">
        <f>A14+1</f>
        <v>9</v>
      </c>
      <c r="B15" s="53" t="s">
        <v>37</v>
      </c>
      <c r="C15" s="17">
        <v>0</v>
      </c>
      <c r="D15" s="17">
        <v>0</v>
      </c>
      <c r="E15" s="17">
        <f t="shared" si="8"/>
        <v>0</v>
      </c>
      <c r="F15" s="17">
        <v>0</v>
      </c>
      <c r="G15" s="18">
        <v>25338.115000000002</v>
      </c>
      <c r="H15" s="18">
        <v>3190.0509999999999</v>
      </c>
      <c r="I15" s="18">
        <f t="shared" si="1"/>
        <v>28528.166000000001</v>
      </c>
      <c r="J15" s="4">
        <f t="shared" si="9"/>
        <v>25338.115000000002</v>
      </c>
      <c r="K15" s="4">
        <f t="shared" si="9"/>
        <v>3190.0509999999999</v>
      </c>
      <c r="L15" s="4">
        <f t="shared" si="9"/>
        <v>28528.166000000001</v>
      </c>
      <c r="M15" s="19">
        <f t="shared" si="2"/>
        <v>0</v>
      </c>
      <c r="N15" s="19">
        <f t="shared" si="3"/>
        <v>0</v>
      </c>
      <c r="O15" s="20">
        <f t="shared" si="4"/>
        <v>1.374848773744951E-2</v>
      </c>
      <c r="P15" s="20">
        <f t="shared" si="5"/>
        <v>1.3561328090516647E-2</v>
      </c>
      <c r="Q15" s="21">
        <f t="shared" si="6"/>
        <v>8.682358222824503E-3</v>
      </c>
      <c r="R15" s="21">
        <f t="shared" si="7"/>
        <v>8.8818840521586746E-3</v>
      </c>
    </row>
    <row r="16" spans="1:18" x14ac:dyDescent="0.3">
      <c r="A16" s="2">
        <f>A15+1</f>
        <v>10</v>
      </c>
      <c r="B16" s="3" t="s">
        <v>17</v>
      </c>
      <c r="C16" s="17">
        <v>124129.7592</v>
      </c>
      <c r="D16" s="17">
        <v>0</v>
      </c>
      <c r="E16" s="17">
        <f>SUM(C16:D16)</f>
        <v>124129.7592</v>
      </c>
      <c r="F16" s="17">
        <v>0</v>
      </c>
      <c r="G16" s="18">
        <v>229780.93771999999</v>
      </c>
      <c r="H16" s="18">
        <v>4143.8776699999999</v>
      </c>
      <c r="I16" s="18">
        <f>SUM(G16:H16)</f>
        <v>233924.81538999997</v>
      </c>
      <c r="J16" s="4">
        <f>SUM(C16,G16)</f>
        <v>353910.69692000002</v>
      </c>
      <c r="K16" s="4">
        <f>SUM(D16,H16)</f>
        <v>4143.8776699999999</v>
      </c>
      <c r="L16" s="4">
        <f>SUM(E16,I16)</f>
        <v>358054.57458999997</v>
      </c>
      <c r="M16" s="19">
        <f t="shared" si="2"/>
        <v>0.11542980252709649</v>
      </c>
      <c r="N16" s="19">
        <f t="shared" si="3"/>
        <v>0.11199925259969983</v>
      </c>
      <c r="O16" s="20">
        <f t="shared" si="4"/>
        <v>0.1246793774731494</v>
      </c>
      <c r="P16" s="20">
        <f t="shared" si="5"/>
        <v>0.11119996883141128</v>
      </c>
      <c r="Q16" s="21">
        <f t="shared" si="6"/>
        <v>0.12127103573209422</v>
      </c>
      <c r="R16" s="21">
        <f t="shared" si="7"/>
        <v>0.11147576804808901</v>
      </c>
    </row>
    <row r="17" spans="1:18" x14ac:dyDescent="0.3">
      <c r="A17" s="2">
        <f>A16+1</f>
        <v>11</v>
      </c>
      <c r="B17" s="3" t="s">
        <v>26</v>
      </c>
      <c r="C17" s="17">
        <v>81210.025999999998</v>
      </c>
      <c r="D17" s="17">
        <v>0</v>
      </c>
      <c r="E17" s="17">
        <f t="shared" si="8"/>
        <v>81210.025999999998</v>
      </c>
      <c r="F17" s="17">
        <v>0</v>
      </c>
      <c r="G17" s="18">
        <v>33034.398000000001</v>
      </c>
      <c r="H17" s="18">
        <v>0</v>
      </c>
      <c r="I17" s="18">
        <f t="shared" si="1"/>
        <v>33034.398000000001</v>
      </c>
      <c r="J17" s="4">
        <f t="shared" si="9"/>
        <v>114244.424</v>
      </c>
      <c r="K17" s="4">
        <f t="shared" si="9"/>
        <v>0</v>
      </c>
      <c r="L17" s="4">
        <f t="shared" si="9"/>
        <v>114244.424</v>
      </c>
      <c r="M17" s="19">
        <f t="shared" si="2"/>
        <v>7.551821033743189E-2</v>
      </c>
      <c r="N17" s="19">
        <f t="shared" si="3"/>
        <v>7.3273824699421397E-2</v>
      </c>
      <c r="O17" s="20">
        <f t="shared" si="4"/>
        <v>1.7924498954126091E-2</v>
      </c>
      <c r="P17" s="20">
        <f t="shared" si="5"/>
        <v>1.5703438824308122E-2</v>
      </c>
      <c r="Q17" s="21">
        <f t="shared" si="6"/>
        <v>3.9146993141685911E-2</v>
      </c>
      <c r="R17" s="21">
        <f t="shared" si="7"/>
        <v>3.55685580199461E-2</v>
      </c>
    </row>
    <row r="18" spans="1:18" x14ac:dyDescent="0.3">
      <c r="A18" s="2">
        <f t="shared" si="10"/>
        <v>12</v>
      </c>
      <c r="B18" s="3" t="s">
        <v>16</v>
      </c>
      <c r="C18" s="17">
        <v>101906.30387</v>
      </c>
      <c r="D18" s="17">
        <v>0</v>
      </c>
      <c r="E18" s="17">
        <f t="shared" si="8"/>
        <v>101906.30387</v>
      </c>
      <c r="F18" s="17">
        <v>11714.448410000001</v>
      </c>
      <c r="G18" s="18">
        <v>191649.74876999995</v>
      </c>
      <c r="H18" s="18">
        <v>2075.7062000000001</v>
      </c>
      <c r="I18" s="18">
        <f t="shared" si="1"/>
        <v>193725.45496999993</v>
      </c>
      <c r="J18" s="4">
        <f t="shared" si="9"/>
        <v>293556.05263999995</v>
      </c>
      <c r="K18" s="4">
        <f t="shared" si="9"/>
        <v>2075.7062000000001</v>
      </c>
      <c r="L18" s="4">
        <f t="shared" si="9"/>
        <v>295631.75883999991</v>
      </c>
      <c r="M18" s="19">
        <f t="shared" si="2"/>
        <v>9.4763935802272867E-2</v>
      </c>
      <c r="N18" s="19">
        <f t="shared" si="3"/>
        <v>9.1947571172263237E-2</v>
      </c>
      <c r="O18" s="20">
        <f t="shared" si="4"/>
        <v>0.10398935441131368</v>
      </c>
      <c r="P18" s="20">
        <f t="shared" si="5"/>
        <v>9.2090548489264179E-2</v>
      </c>
      <c r="Q18" s="21">
        <f t="shared" si="6"/>
        <v>0.10058991394974749</v>
      </c>
      <c r="R18" s="21">
        <f t="shared" si="7"/>
        <v>9.2041213029698948E-2</v>
      </c>
    </row>
    <row r="19" spans="1:18" x14ac:dyDescent="0.3">
      <c r="A19" s="2">
        <f t="shared" si="10"/>
        <v>13</v>
      </c>
      <c r="B19" s="5" t="s">
        <v>39</v>
      </c>
      <c r="C19" s="17">
        <v>13094.93901</v>
      </c>
      <c r="D19" s="17">
        <v>0</v>
      </c>
      <c r="E19" s="17">
        <f t="shared" si="8"/>
        <v>13094.93901</v>
      </c>
      <c r="F19" s="17">
        <v>0</v>
      </c>
      <c r="G19" s="18">
        <v>2262.6842499999998</v>
      </c>
      <c r="H19" s="18">
        <v>0</v>
      </c>
      <c r="I19" s="18">
        <f t="shared" si="1"/>
        <v>2262.6842499999998</v>
      </c>
      <c r="J19" s="4">
        <f t="shared" si="9"/>
        <v>15357.62326</v>
      </c>
      <c r="K19" s="4">
        <f t="shared" si="9"/>
        <v>0</v>
      </c>
      <c r="L19" s="4">
        <f t="shared" si="9"/>
        <v>15357.62326</v>
      </c>
      <c r="M19" s="19">
        <f t="shared" si="2"/>
        <v>1.2177146187750539E-2</v>
      </c>
      <c r="N19" s="19">
        <f t="shared" si="3"/>
        <v>1.1815243914197918E-2</v>
      </c>
      <c r="O19" s="20">
        <f t="shared" si="4"/>
        <v>1.2277348439236752E-3</v>
      </c>
      <c r="P19" s="20">
        <f t="shared" si="5"/>
        <v>1.0756037902855231E-3</v>
      </c>
      <c r="Q19" s="21">
        <f t="shared" si="6"/>
        <v>5.2624430268195504E-3</v>
      </c>
      <c r="R19" s="21">
        <f t="shared" si="7"/>
        <v>4.7814019699708391E-3</v>
      </c>
    </row>
    <row r="20" spans="1:18" x14ac:dyDescent="0.3">
      <c r="A20" s="2">
        <f t="shared" si="10"/>
        <v>14</v>
      </c>
      <c r="B20" s="5" t="s">
        <v>14</v>
      </c>
      <c r="C20" s="17">
        <v>0</v>
      </c>
      <c r="D20" s="17">
        <v>0</v>
      </c>
      <c r="E20" s="17">
        <f t="shared" si="8"/>
        <v>0</v>
      </c>
      <c r="F20" s="17">
        <v>0</v>
      </c>
      <c r="G20" s="18">
        <v>9.1</v>
      </c>
      <c r="H20" s="18">
        <v>0</v>
      </c>
      <c r="I20" s="18">
        <f t="shared" si="1"/>
        <v>9.1</v>
      </c>
      <c r="J20" s="4">
        <f t="shared" si="9"/>
        <v>9.1</v>
      </c>
      <c r="K20" s="4">
        <f t="shared" si="9"/>
        <v>0</v>
      </c>
      <c r="L20" s="4">
        <f t="shared" si="9"/>
        <v>9.1</v>
      </c>
      <c r="M20" s="19">
        <f t="shared" si="2"/>
        <v>0</v>
      </c>
      <c r="N20" s="19">
        <f t="shared" si="3"/>
        <v>0</v>
      </c>
      <c r="O20" s="20">
        <f t="shared" si="4"/>
        <v>4.9376695310914218E-6</v>
      </c>
      <c r="P20" s="20">
        <f t="shared" si="5"/>
        <v>4.3258331300968132E-6</v>
      </c>
      <c r="Q20" s="21">
        <f t="shared" si="6"/>
        <v>3.1182059055183454E-6</v>
      </c>
      <c r="R20" s="21">
        <f t="shared" si="7"/>
        <v>2.8331700283377463E-6</v>
      </c>
    </row>
    <row r="21" spans="1:18" x14ac:dyDescent="0.3">
      <c r="A21" s="2"/>
      <c r="B21" s="6" t="s">
        <v>27</v>
      </c>
      <c r="C21" s="22">
        <f t="shared" ref="C21:R21" si="11">SUM(C7:C14)</f>
        <v>740787.69015875133</v>
      </c>
      <c r="D21" s="22">
        <f t="shared" si="11"/>
        <v>7615.0800799999997</v>
      </c>
      <c r="E21" s="22">
        <f t="shared" si="11"/>
        <v>748402.77023875131</v>
      </c>
      <c r="F21" s="22">
        <f t="shared" si="11"/>
        <v>175270.50808999996</v>
      </c>
      <c r="G21" s="23">
        <f t="shared" si="11"/>
        <v>1150194.6428014527</v>
      </c>
      <c r="H21" s="23">
        <f t="shared" si="11"/>
        <v>41026.280013513991</v>
      </c>
      <c r="I21" s="23">
        <f t="shared" si="11"/>
        <v>1191220.9228149666</v>
      </c>
      <c r="J21" s="7">
        <f t="shared" si="11"/>
        <v>1890982.332960204</v>
      </c>
      <c r="K21" s="7">
        <f t="shared" si="11"/>
        <v>48641.360093513991</v>
      </c>
      <c r="L21" s="7">
        <f t="shared" si="11"/>
        <v>1939623.6930537177</v>
      </c>
      <c r="M21" s="24">
        <f t="shared" si="11"/>
        <v>0.68886766026634305</v>
      </c>
      <c r="N21" s="24">
        <f t="shared" si="11"/>
        <v>0.67526555638629637</v>
      </c>
      <c r="O21" s="25">
        <f t="shared" si="11"/>
        <v>0.62409681786651805</v>
      </c>
      <c r="P21" s="25">
        <f t="shared" si="11"/>
        <v>0.56626625639312977</v>
      </c>
      <c r="Q21" s="26">
        <f t="shared" si="11"/>
        <v>0.64796398657883159</v>
      </c>
      <c r="R21" s="26">
        <f t="shared" si="11"/>
        <v>0.60387733114434794</v>
      </c>
    </row>
    <row r="22" spans="1:18" x14ac:dyDescent="0.3">
      <c r="A22" s="2"/>
      <c r="B22" s="6" t="s">
        <v>28</v>
      </c>
      <c r="C22" s="22">
        <f t="shared" ref="C22:R22" si="12">SUM(C15:C20)</f>
        <v>320341.02807999996</v>
      </c>
      <c r="D22" s="22">
        <f t="shared" si="12"/>
        <v>0</v>
      </c>
      <c r="E22" s="22">
        <f t="shared" si="12"/>
        <v>320341.02807999996</v>
      </c>
      <c r="F22" s="22">
        <f t="shared" si="12"/>
        <v>11714.448410000001</v>
      </c>
      <c r="G22" s="23">
        <f t="shared" si="12"/>
        <v>482074.98373999988</v>
      </c>
      <c r="H22" s="23">
        <f t="shared" si="12"/>
        <v>9409.6348699999999</v>
      </c>
      <c r="I22" s="23">
        <f t="shared" si="12"/>
        <v>491484.61860999983</v>
      </c>
      <c r="J22" s="7">
        <f t="shared" si="12"/>
        <v>802416.01182000001</v>
      </c>
      <c r="K22" s="7">
        <f t="shared" si="12"/>
        <v>9409.6348699999999</v>
      </c>
      <c r="L22" s="7">
        <f t="shared" si="12"/>
        <v>811825.64668999997</v>
      </c>
      <c r="M22" s="24">
        <f t="shared" si="12"/>
        <v>0.29788909485455184</v>
      </c>
      <c r="N22" s="24">
        <f t="shared" si="12"/>
        <v>0.28903589238558242</v>
      </c>
      <c r="O22" s="25">
        <f t="shared" si="12"/>
        <v>0.26157439108949349</v>
      </c>
      <c r="P22" s="25">
        <f t="shared" si="12"/>
        <v>0.23363521385891584</v>
      </c>
      <c r="Q22" s="26">
        <f t="shared" si="12"/>
        <v>0.2749558622790772</v>
      </c>
      <c r="R22" s="26">
        <f t="shared" si="12"/>
        <v>0.25275165828989193</v>
      </c>
    </row>
    <row r="23" spans="1:18" x14ac:dyDescent="0.3">
      <c r="A23" s="2"/>
      <c r="B23" s="6" t="s">
        <v>15</v>
      </c>
      <c r="C23" s="22">
        <f>SUM(C21:C22)</f>
        <v>1061128.7182387514</v>
      </c>
      <c r="D23" s="22">
        <f t="shared" ref="D23:R23" si="13">SUM(D21:D22)</f>
        <v>7615.0800799999997</v>
      </c>
      <c r="E23" s="22">
        <f t="shared" si="13"/>
        <v>1068743.7983187512</v>
      </c>
      <c r="F23" s="22">
        <f t="shared" si="13"/>
        <v>186984.95649999997</v>
      </c>
      <c r="G23" s="23">
        <f t="shared" si="13"/>
        <v>1632269.6265414525</v>
      </c>
      <c r="H23" s="23">
        <f t="shared" si="13"/>
        <v>50435.914883513993</v>
      </c>
      <c r="I23" s="23">
        <f t="shared" si="13"/>
        <v>1682705.5414249664</v>
      </c>
      <c r="J23" s="7">
        <f t="shared" si="13"/>
        <v>2693398.3447802039</v>
      </c>
      <c r="K23" s="7">
        <f t="shared" si="13"/>
        <v>58050.994963513993</v>
      </c>
      <c r="L23" s="7">
        <f t="shared" si="13"/>
        <v>2751449.3397437176</v>
      </c>
      <c r="M23" s="24">
        <f t="shared" si="13"/>
        <v>0.98675675512089489</v>
      </c>
      <c r="N23" s="24">
        <f t="shared" si="13"/>
        <v>0.96430144877187884</v>
      </c>
      <c r="O23" s="25">
        <f t="shared" si="13"/>
        <v>0.88567120895601148</v>
      </c>
      <c r="P23" s="25">
        <f t="shared" si="13"/>
        <v>0.79990147025204561</v>
      </c>
      <c r="Q23" s="26">
        <f t="shared" si="13"/>
        <v>0.92291984885790879</v>
      </c>
      <c r="R23" s="26">
        <f t="shared" si="13"/>
        <v>0.85662898943423982</v>
      </c>
    </row>
    <row r="24" spans="1:18" x14ac:dyDescent="0.3">
      <c r="A24" s="30"/>
      <c r="B24" s="6" t="s">
        <v>30</v>
      </c>
      <c r="C24" s="22">
        <f>C27-C21</f>
        <v>6206.6545812486438</v>
      </c>
      <c r="D24" s="22">
        <f t="shared" ref="D24:I25" si="14">D27-D21</f>
        <v>0</v>
      </c>
      <c r="E24" s="22">
        <f t="shared" si="14"/>
        <v>6206.6545812486438</v>
      </c>
      <c r="F24" s="31"/>
      <c r="G24" s="23">
        <f t="shared" si="14"/>
        <v>480.77170854737051</v>
      </c>
      <c r="H24" s="23">
        <f t="shared" si="14"/>
        <v>-4.235139858792536E-4</v>
      </c>
      <c r="I24" s="23">
        <f>SUM(G24:H24)</f>
        <v>480.77128503338463</v>
      </c>
      <c r="J24" s="7">
        <f>SUM(C24,G24)</f>
        <v>6687.4262897960143</v>
      </c>
      <c r="K24" s="7">
        <f t="shared" ref="K24:L25" si="15">SUM(D24,H24)</f>
        <v>-4.235139858792536E-4</v>
      </c>
      <c r="L24" s="7">
        <f t="shared" si="15"/>
        <v>6687.4258662820284</v>
      </c>
      <c r="M24" s="24">
        <f>C24/$C$30</f>
        <v>5.7716450695203614E-3</v>
      </c>
      <c r="N24" s="24">
        <f>E24/$E$30</f>
        <v>5.6001129682716E-3</v>
      </c>
      <c r="O24" s="25">
        <f>G24/$G$30</f>
        <v>2.6086723260495789E-4</v>
      </c>
      <c r="P24" s="25">
        <f>I24/$I$30</f>
        <v>2.2854245635127839E-4</v>
      </c>
      <c r="Q24" s="26">
        <f>J24/$J$30</f>
        <v>2.2915134230286341E-3</v>
      </c>
      <c r="R24" s="26">
        <f>L24/$L$30</f>
        <v>2.0820455528660258E-3</v>
      </c>
    </row>
    <row r="25" spans="1:18" x14ac:dyDescent="0.3">
      <c r="A25" s="30"/>
      <c r="B25" s="6" t="s">
        <v>32</v>
      </c>
      <c r="C25" s="22">
        <f>C28-C22</f>
        <v>-9.9999597296118736E-6</v>
      </c>
      <c r="D25" s="22">
        <f t="shared" si="14"/>
        <v>0</v>
      </c>
      <c r="E25" s="22">
        <f t="shared" si="14"/>
        <v>-9.9999597296118736E-6</v>
      </c>
      <c r="F25" s="32"/>
      <c r="G25" s="23">
        <f t="shared" si="14"/>
        <v>82361.600680000091</v>
      </c>
      <c r="H25" s="23">
        <f t="shared" si="14"/>
        <v>8748.9692500000001</v>
      </c>
      <c r="I25" s="23">
        <f t="shared" si="14"/>
        <v>91110.569930000172</v>
      </c>
      <c r="J25" s="7">
        <f>SUM(C25,G25)</f>
        <v>82361.600670000131</v>
      </c>
      <c r="K25" s="7">
        <f t="shared" si="15"/>
        <v>8748.9692500000001</v>
      </c>
      <c r="L25" s="7">
        <f>SUM(E25,I25)</f>
        <v>91110.569920000213</v>
      </c>
      <c r="M25" s="24">
        <f>C25/$C$30</f>
        <v>-9.2990865712403298E-12</v>
      </c>
      <c r="N25" s="24">
        <f>E25/$E$30</f>
        <v>-9.0227196359825549E-12</v>
      </c>
      <c r="O25" s="25">
        <f>G25/$G$30</f>
        <v>4.4689490792258792E-2</v>
      </c>
      <c r="P25" s="25">
        <f>I25/$I$30</f>
        <v>4.3310892517054639E-2</v>
      </c>
      <c r="Q25" s="26">
        <f>J25/$J$30</f>
        <v>2.822202523045474E-2</v>
      </c>
      <c r="R25" s="26">
        <f>L25/$L$30</f>
        <v>2.8366124831001673E-2</v>
      </c>
    </row>
    <row r="26" spans="1:18" x14ac:dyDescent="0.3">
      <c r="B26" s="6" t="s">
        <v>33</v>
      </c>
      <c r="C26" s="22">
        <f>SUM(C24:C25)</f>
        <v>6206.6545712486841</v>
      </c>
      <c r="D26" s="22">
        <f t="shared" ref="D26:R26" si="16">SUM(D24:D25)</f>
        <v>0</v>
      </c>
      <c r="E26" s="22">
        <f t="shared" si="16"/>
        <v>6206.6545712486841</v>
      </c>
      <c r="F26" s="32"/>
      <c r="G26" s="23">
        <f t="shared" si="16"/>
        <v>82842.372388547461</v>
      </c>
      <c r="H26" s="23">
        <f t="shared" si="16"/>
        <v>8748.9688264860142</v>
      </c>
      <c r="I26" s="23">
        <f t="shared" si="16"/>
        <v>91591.34121503355</v>
      </c>
      <c r="J26" s="7">
        <f t="shared" si="16"/>
        <v>89049.026959796145</v>
      </c>
      <c r="K26" s="7">
        <f t="shared" si="16"/>
        <v>8748.9688264860142</v>
      </c>
      <c r="L26" s="7">
        <f t="shared" si="16"/>
        <v>97797.995786282234</v>
      </c>
      <c r="M26" s="24">
        <f t="shared" si="16"/>
        <v>5.7716450602212747E-3</v>
      </c>
      <c r="N26" s="24">
        <f t="shared" si="16"/>
        <v>5.6001129592488808E-3</v>
      </c>
      <c r="O26" s="25">
        <f t="shared" si="16"/>
        <v>4.4950358024863753E-2</v>
      </c>
      <c r="P26" s="25">
        <f t="shared" si="16"/>
        <v>4.353943497340592E-2</v>
      </c>
      <c r="Q26" s="26">
        <f t="shared" si="16"/>
        <v>3.0513538653483375E-2</v>
      </c>
      <c r="R26" s="26">
        <f t="shared" si="16"/>
        <v>3.0448170383867698E-2</v>
      </c>
    </row>
    <row r="27" spans="1:18" x14ac:dyDescent="0.3">
      <c r="B27" s="6" t="s">
        <v>34</v>
      </c>
      <c r="C27" s="22">
        <v>746994.34473999997</v>
      </c>
      <c r="D27" s="22">
        <v>7615.0800799999997</v>
      </c>
      <c r="E27" s="22">
        <f>SUM(C27:D27)</f>
        <v>754609.42481999996</v>
      </c>
      <c r="F27" s="32"/>
      <c r="G27" s="23">
        <v>1150675.41451</v>
      </c>
      <c r="H27" s="23">
        <v>41026.279590000006</v>
      </c>
      <c r="I27" s="23">
        <f>SUM(G27:H27)</f>
        <v>1191701.6941</v>
      </c>
      <c r="J27" s="7">
        <f>SUM(C27,G27)</f>
        <v>1897669.7592500001</v>
      </c>
      <c r="K27" s="7">
        <f t="shared" ref="K27:L27" si="17">SUM(D27,H27)</f>
        <v>48641.359670000005</v>
      </c>
      <c r="L27" s="7">
        <f t="shared" si="17"/>
        <v>1946311.1189199998</v>
      </c>
      <c r="M27" s="24">
        <f t="shared" ref="M27:R28" si="18">SUM(M21,M24)</f>
        <v>0.69463930533586338</v>
      </c>
      <c r="N27" s="24">
        <f t="shared" si="18"/>
        <v>0.68086566935456794</v>
      </c>
      <c r="O27" s="25">
        <f t="shared" si="18"/>
        <v>0.62435768509912304</v>
      </c>
      <c r="P27" s="25">
        <f t="shared" si="18"/>
        <v>0.56649479884948106</v>
      </c>
      <c r="Q27" s="26">
        <f t="shared" si="18"/>
        <v>0.65025550000186016</v>
      </c>
      <c r="R27" s="26">
        <f t="shared" si="18"/>
        <v>0.605959376697214</v>
      </c>
    </row>
    <row r="28" spans="1:18" x14ac:dyDescent="0.3">
      <c r="B28" s="6" t="s">
        <v>35</v>
      </c>
      <c r="C28" s="22">
        <v>320341.02807</v>
      </c>
      <c r="D28" s="22">
        <v>0</v>
      </c>
      <c r="E28" s="22">
        <f>SUM(C28:D28)</f>
        <v>320341.02807</v>
      </c>
      <c r="F28" s="32"/>
      <c r="G28" s="23">
        <v>564436.58441999997</v>
      </c>
      <c r="H28" s="23">
        <v>18158.60412</v>
      </c>
      <c r="I28" s="23">
        <f>SUM(G28:H28)</f>
        <v>582595.18854</v>
      </c>
      <c r="J28" s="7">
        <f>SUM(C28,G28)</f>
        <v>884777.61248999997</v>
      </c>
      <c r="K28" s="7">
        <f>SUM(D28,H28)</f>
        <v>18158.60412</v>
      </c>
      <c r="L28" s="7">
        <f>SUM(J28:K28)</f>
        <v>902936.21661</v>
      </c>
      <c r="M28" s="24">
        <f t="shared" si="18"/>
        <v>0.29788909484525278</v>
      </c>
      <c r="N28" s="24">
        <f t="shared" si="18"/>
        <v>0.28903589237655969</v>
      </c>
      <c r="O28" s="25">
        <f t="shared" si="18"/>
        <v>0.3062638818817523</v>
      </c>
      <c r="P28" s="25">
        <f t="shared" si="18"/>
        <v>0.2769461063759705</v>
      </c>
      <c r="Q28" s="26">
        <f t="shared" si="18"/>
        <v>0.30317788750953195</v>
      </c>
      <c r="R28" s="26">
        <f t="shared" si="18"/>
        <v>0.28111778312089358</v>
      </c>
    </row>
    <row r="29" spans="1:18" x14ac:dyDescent="0.3">
      <c r="B29" s="6" t="s">
        <v>36</v>
      </c>
      <c r="C29" s="22">
        <v>8034.7351035193451</v>
      </c>
      <c r="D29" s="22">
        <v>25323.629420256097</v>
      </c>
      <c r="E29" s="22">
        <f>SUM(C29:D29)</f>
        <v>33358.364523775439</v>
      </c>
      <c r="F29" s="32"/>
      <c r="G29" s="23">
        <v>127862.69646006121</v>
      </c>
      <c r="H29" s="23">
        <v>201481.43670498914</v>
      </c>
      <c r="I29" s="23">
        <f>SUM(G29:H29)</f>
        <v>329344.13316505036</v>
      </c>
      <c r="J29" s="7">
        <f>SUM(C29,G29)</f>
        <v>135897.43156358055</v>
      </c>
      <c r="K29" s="7">
        <f t="shared" ref="K29:L29" si="19">SUM(D29,H29)</f>
        <v>226805.06612524524</v>
      </c>
      <c r="L29" s="7">
        <f t="shared" si="19"/>
        <v>362702.49768882582</v>
      </c>
      <c r="M29" s="24">
        <f>C29/$C$30</f>
        <v>7.471599818883466E-3</v>
      </c>
      <c r="N29" s="24">
        <f>E29/$E$30</f>
        <v>3.0098438268872357E-2</v>
      </c>
      <c r="O29" s="25">
        <f>G29/$G$30</f>
        <v>6.9378433019124761E-2</v>
      </c>
      <c r="P29" s="25">
        <f>I29/$I$30</f>
        <v>0.15655909477454852</v>
      </c>
      <c r="Q29" s="26">
        <f>J29/$J$30</f>
        <v>4.6566612488607925E-2</v>
      </c>
      <c r="R29" s="26">
        <f>L29/$L$30</f>
        <v>0.11292284018189254</v>
      </c>
    </row>
    <row r="30" spans="1:18" x14ac:dyDescent="0.3">
      <c r="B30" s="6" t="s">
        <v>31</v>
      </c>
      <c r="C30" s="22">
        <f>SUM(C27:C29)</f>
        <v>1075370.1079135195</v>
      </c>
      <c r="D30" s="22">
        <f t="shared" ref="D30:R30" si="20">SUM(D27:D29)</f>
        <v>32938.709500256096</v>
      </c>
      <c r="E30" s="22">
        <f t="shared" si="20"/>
        <v>1108308.8174137753</v>
      </c>
      <c r="F30" s="32"/>
      <c r="G30" s="23">
        <f t="shared" si="20"/>
        <v>1842974.6953900612</v>
      </c>
      <c r="H30" s="23">
        <f t="shared" si="20"/>
        <v>260666.32041498914</v>
      </c>
      <c r="I30" s="23">
        <f t="shared" si="20"/>
        <v>2103641.0158050503</v>
      </c>
      <c r="J30" s="7">
        <f t="shared" si="20"/>
        <v>2918344.8033035807</v>
      </c>
      <c r="K30" s="7">
        <f t="shared" si="20"/>
        <v>293605.02991524525</v>
      </c>
      <c r="L30" s="7">
        <f t="shared" si="20"/>
        <v>3211949.8332188255</v>
      </c>
      <c r="M30" s="24">
        <f t="shared" si="20"/>
        <v>0.99999999999999956</v>
      </c>
      <c r="N30" s="24">
        <f t="shared" si="20"/>
        <v>1</v>
      </c>
      <c r="O30" s="25">
        <f t="shared" si="20"/>
        <v>1</v>
      </c>
      <c r="P30" s="25">
        <f t="shared" si="20"/>
        <v>1</v>
      </c>
      <c r="Q30" s="26">
        <f t="shared" si="20"/>
        <v>1</v>
      </c>
      <c r="R30" s="26">
        <f t="shared" si="20"/>
        <v>1</v>
      </c>
    </row>
    <row r="31" spans="1:18" x14ac:dyDescent="0.3">
      <c r="B31" s="33"/>
    </row>
  </sheetData>
  <mergeCells count="9">
    <mergeCell ref="A1:B1"/>
    <mergeCell ref="A4:B4"/>
    <mergeCell ref="M4:R4"/>
    <mergeCell ref="C5:F5"/>
    <mergeCell ref="G5:I5"/>
    <mergeCell ref="J5:L5"/>
    <mergeCell ref="M5:N5"/>
    <mergeCell ref="O5:P5"/>
    <mergeCell ref="Q5:R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SLASPO</vt:lpstr>
      <vt:lpstr>SLASPO bez Colonnade</vt:lpstr>
      <vt:lpstr>SLASPO+Poistovne</vt:lpstr>
      <vt:lpstr>SLASPO+Poistovne bez Colonnade</vt:lpstr>
      <vt:lpstr>Poisťovne a pobočky</vt:lpstr>
      <vt:lpstr>Podiely na trhu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Bachníček Jozef</dc:creator>
  <cp:lastModifiedBy>Jozef Bachnicek</cp:lastModifiedBy>
  <dcterms:created xsi:type="dcterms:W3CDTF">2020-05-25T07:38:28Z</dcterms:created>
  <dcterms:modified xsi:type="dcterms:W3CDTF">2025-11-06T09:58:11Z</dcterms:modified>
</cp:coreProperties>
</file>